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filterPrivacy="1" defaultThemeVersion="124226"/>
  <xr:revisionPtr revIDLastSave="0" documentId="13_ncr:1_{5841F5E0-2B0B-4582-8112-E60E98F840F6}" xr6:coauthVersionLast="47" xr6:coauthVersionMax="47" xr10:uidLastSave="{00000000-0000-0000-0000-000000000000}"/>
  <bookViews>
    <workbookView xWindow="-120" yWindow="-120" windowWidth="29040" windowHeight="15840" xr2:uid="{00000000-000D-0000-FFFF-FFFF00000000}"/>
  </bookViews>
  <sheets>
    <sheet name="FILF" sheetId="34" r:id="rId1"/>
    <sheet name="FIONF" sheetId="35" r:id="rId2"/>
    <sheet name="FISF" sheetId="36" r:id="rId3"/>
    <sheet name="FIFRF" sheetId="37" r:id="rId4"/>
    <sheet name="FICDF" sheetId="38" r:id="rId5"/>
    <sheet name="FBPF" sheetId="39" r:id="rId6"/>
    <sheet name="FIGSF" sheetId="40" r:id="rId7"/>
    <sheet name="FIPP" sheetId="41" r:id="rId8"/>
    <sheet name="FIDHY" sheetId="42" r:id="rId9"/>
    <sheet name="FIESF" sheetId="13" r:id="rId10"/>
    <sheet name="FIEHF" sheetId="14" r:id="rId11"/>
    <sheet name="FIBAF" sheetId="15" r:id="rId12"/>
    <sheet name="TIVF" sheetId="16" r:id="rId13"/>
    <sheet name="TIEIF" sheetId="17" r:id="rId14"/>
    <sheet name="FITF" sheetId="18" r:id="rId15"/>
    <sheet name="FISCF" sheetId="19" r:id="rId16"/>
    <sheet name="FIPF" sheetId="20" r:id="rId17"/>
    <sheet name="FIOF" sheetId="21" r:id="rId18"/>
    <sheet name="FIFEF" sheetId="22" r:id="rId19"/>
    <sheet name="FIEF" sheetId="23" r:id="rId20"/>
    <sheet name="FIEAF" sheetId="24" r:id="rId21"/>
    <sheet name="FIBF" sheetId="25" r:id="rId22"/>
    <sheet name="FBIF" sheetId="26" r:id="rId23"/>
    <sheet name="FAEF" sheetId="27" r:id="rId24"/>
    <sheet name="FIIF-NSE" sheetId="28" r:id="rId25"/>
    <sheet name="FITX" sheetId="29" r:id="rId26"/>
    <sheet name="FIUS" sheetId="30" r:id="rId27"/>
    <sheet name="FEGF" sheetId="31" r:id="rId28"/>
    <sheet name="FIMAS" sheetId="32" r:id="rId29"/>
    <sheet name="FF" sheetId="33" r:id="rId30"/>
    <sheet name="FIDA" sheetId="43" r:id="rId31"/>
    <sheet name="FILDF" sheetId="44" r:id="rId32"/>
    <sheet name="FISTIP" sheetId="45" r:id="rId33"/>
    <sheet name="FIUBF" sheetId="46" r:id="rId34"/>
    <sheet name="FIIOF" sheetId="47" r:id="rId35"/>
    <sheet name="FICRF" sheetId="48" r:id="rId3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7" i="48" l="1"/>
  <c r="F99" i="48" s="1"/>
  <c r="E97" i="48"/>
  <c r="E99" i="48" s="1"/>
  <c r="F16" i="48"/>
  <c r="E16" i="48"/>
  <c r="F12" i="48"/>
  <c r="E12" i="48"/>
  <c r="F8" i="48"/>
  <c r="F18" i="48" s="1"/>
  <c r="E8" i="48"/>
  <c r="E18" i="48" s="1"/>
  <c r="F60" i="47"/>
  <c r="F62" i="47" s="1"/>
  <c r="E60" i="47"/>
  <c r="E62" i="47" s="1"/>
  <c r="E14" i="47"/>
  <c r="E16" i="47" s="1"/>
  <c r="F10" i="47"/>
  <c r="F12" i="47" s="1"/>
  <c r="F14" i="47" s="1"/>
  <c r="E10" i="47"/>
  <c r="E12" i="47" s="1"/>
  <c r="F108" i="45"/>
  <c r="F110" i="45" s="1"/>
  <c r="E108" i="45"/>
  <c r="E110" i="45" s="1"/>
  <c r="F19" i="45"/>
  <c r="F21" i="45" s="1"/>
  <c r="E19" i="45"/>
  <c r="F15" i="45"/>
  <c r="E15" i="45"/>
  <c r="F10" i="45"/>
  <c r="E10" i="45"/>
  <c r="E21" i="45" s="1"/>
  <c r="F50" i="44"/>
  <c r="F52" i="44" s="1"/>
  <c r="E50" i="44"/>
  <c r="E52" i="44" s="1"/>
  <c r="F62" i="43"/>
  <c r="F64" i="43" s="1"/>
  <c r="E62" i="43"/>
  <c r="E64" i="43" s="1"/>
  <c r="F10" i="43"/>
  <c r="F14" i="43" s="1"/>
  <c r="E10" i="43"/>
  <c r="E12" i="43" s="1"/>
  <c r="F73" i="42"/>
  <c r="E73" i="42"/>
  <c r="F63" i="42"/>
  <c r="E63" i="42"/>
  <c r="F57" i="42"/>
  <c r="E57" i="42"/>
  <c r="F51" i="42"/>
  <c r="E51" i="42"/>
  <c r="F74" i="41"/>
  <c r="E74" i="41"/>
  <c r="F63" i="41"/>
  <c r="E63" i="41"/>
  <c r="F58" i="41"/>
  <c r="E58" i="41"/>
  <c r="F51" i="41"/>
  <c r="E51" i="41"/>
  <c r="F16" i="40"/>
  <c r="E16" i="40"/>
  <c r="F8" i="40"/>
  <c r="E8" i="40"/>
  <c r="F41" i="39"/>
  <c r="E41" i="39"/>
  <c r="F34" i="39"/>
  <c r="E34" i="39"/>
  <c r="F26" i="39"/>
  <c r="E26" i="39"/>
  <c r="E45" i="39" s="1"/>
  <c r="F34" i="38"/>
  <c r="F32" i="38"/>
  <c r="E32" i="38"/>
  <c r="F26" i="38"/>
  <c r="F36" i="38" s="1"/>
  <c r="E26" i="38"/>
  <c r="E36" i="38" s="1"/>
  <c r="F31" i="37"/>
  <c r="E31" i="37"/>
  <c r="F21" i="37"/>
  <c r="E21" i="37"/>
  <c r="F15" i="37"/>
  <c r="E15" i="37"/>
  <c r="F9" i="37"/>
  <c r="E9" i="37"/>
  <c r="F35" i="36"/>
  <c r="E35" i="36"/>
  <c r="F29" i="36"/>
  <c r="E29" i="36"/>
  <c r="F18" i="36"/>
  <c r="E18" i="36"/>
  <c r="F46" i="34"/>
  <c r="E46" i="34"/>
  <c r="F39" i="34"/>
  <c r="E39" i="34"/>
  <c r="E50" i="34" s="1"/>
  <c r="F21" i="34"/>
  <c r="F48" i="34" s="1"/>
  <c r="E21" i="34"/>
  <c r="F9" i="34"/>
  <c r="E9" i="34"/>
  <c r="E76" i="41" l="1"/>
  <c r="F33" i="37"/>
  <c r="F12" i="43"/>
  <c r="E14" i="43"/>
  <c r="E20" i="40"/>
  <c r="E77" i="42"/>
  <c r="F20" i="40"/>
  <c r="F23" i="45"/>
  <c r="E23" i="45"/>
  <c r="E75" i="42"/>
  <c r="F75" i="42"/>
  <c r="F76" i="41"/>
  <c r="E78" i="41"/>
  <c r="F18" i="40"/>
  <c r="F43" i="39"/>
  <c r="F45" i="39"/>
  <c r="F35" i="37"/>
  <c r="E35" i="37"/>
  <c r="F37" i="36"/>
  <c r="F39" i="36"/>
  <c r="E39" i="36"/>
  <c r="E48" i="34"/>
  <c r="F50" i="34"/>
  <c r="F78" i="41"/>
  <c r="F77" i="42"/>
  <c r="E43" i="39"/>
  <c r="F20" i="48"/>
  <c r="E20" i="48"/>
  <c r="E37" i="36"/>
  <c r="E33" i="37"/>
  <c r="E34" i="38"/>
  <c r="E18" i="40"/>
  <c r="G56" i="13" l="1"/>
  <c r="H56" i="13"/>
  <c r="D98" i="13" s="1"/>
  <c r="H55" i="15" l="1"/>
  <c r="D108" i="15" s="1"/>
  <c r="G55" i="15"/>
  <c r="F61" i="18"/>
  <c r="E61" i="18"/>
  <c r="F54" i="18"/>
  <c r="E54" i="18"/>
  <c r="E7" i="30"/>
  <c r="E11" i="30" s="1"/>
  <c r="D7" i="30"/>
  <c r="D11" i="30" s="1"/>
  <c r="E7" i="31"/>
  <c r="E11" i="31" s="1"/>
  <c r="D7" i="31"/>
  <c r="D11" i="31" s="1"/>
  <c r="E13" i="32"/>
  <c r="E17" i="32" s="1"/>
  <c r="D13" i="32"/>
  <c r="D15" i="32" s="1"/>
  <c r="D9" i="30" l="1"/>
  <c r="E9" i="30"/>
  <c r="D9" i="31"/>
  <c r="E9" i="31"/>
  <c r="D17" i="32"/>
  <c r="E15" i="32"/>
  <c r="E14" i="33" l="1"/>
  <c r="E18" i="33" s="1"/>
  <c r="D14" i="33"/>
  <c r="D18" i="33" s="1"/>
  <c r="E16" i="33" l="1"/>
  <c r="D16" i="33"/>
  <c r="F61" i="29"/>
  <c r="E61" i="29"/>
  <c r="F56" i="29"/>
  <c r="E56" i="29"/>
  <c r="F58" i="28"/>
  <c r="F62" i="28" s="1"/>
  <c r="F60" i="28"/>
  <c r="E58" i="28"/>
  <c r="E60" i="28" s="1"/>
  <c r="F64" i="27"/>
  <c r="E64" i="27"/>
  <c r="F20" i="27"/>
  <c r="E20" i="27"/>
  <c r="F45" i="26"/>
  <c r="F49" i="26" s="1"/>
  <c r="E45" i="26"/>
  <c r="E47" i="26" s="1"/>
  <c r="F53" i="25"/>
  <c r="E53" i="25"/>
  <c r="F49" i="25"/>
  <c r="E49" i="25"/>
  <c r="F72" i="24"/>
  <c r="E72" i="24"/>
  <c r="F67" i="24"/>
  <c r="E67" i="24"/>
  <c r="F63" i="23"/>
  <c r="E63" i="23"/>
  <c r="F58" i="23"/>
  <c r="E58" i="23"/>
  <c r="E67" i="23" s="1"/>
  <c r="F36" i="22"/>
  <c r="F38" i="22" s="1"/>
  <c r="E36" i="22"/>
  <c r="E40" i="22" s="1"/>
  <c r="F45" i="21"/>
  <c r="E45" i="21"/>
  <c r="F40" i="21"/>
  <c r="F47" i="21" s="1"/>
  <c r="E40" i="21"/>
  <c r="F77" i="20"/>
  <c r="F79" i="20" s="1"/>
  <c r="E77" i="20"/>
  <c r="E81" i="20" s="1"/>
  <c r="F73" i="20"/>
  <c r="E73" i="20"/>
  <c r="F88" i="19"/>
  <c r="F90" i="19" s="1"/>
  <c r="E88" i="19"/>
  <c r="E92" i="19" s="1"/>
  <c r="F50" i="18"/>
  <c r="E50" i="18"/>
  <c r="F27" i="18"/>
  <c r="E27" i="18"/>
  <c r="F56" i="17"/>
  <c r="E56" i="17"/>
  <c r="F52" i="17"/>
  <c r="E52" i="17"/>
  <c r="F40" i="17"/>
  <c r="E40" i="17"/>
  <c r="F35" i="17"/>
  <c r="F60" i="17" s="1"/>
  <c r="E35" i="17"/>
  <c r="F48" i="16"/>
  <c r="F50" i="16" s="1"/>
  <c r="E48" i="16"/>
  <c r="E52" i="16" s="1"/>
  <c r="F83" i="15"/>
  <c r="F79" i="15"/>
  <c r="E79" i="15"/>
  <c r="F73" i="15"/>
  <c r="E73" i="15"/>
  <c r="F68" i="15"/>
  <c r="E68" i="15"/>
  <c r="F60" i="15"/>
  <c r="E60" i="15"/>
  <c r="F51" i="15"/>
  <c r="E51" i="15"/>
  <c r="F80" i="14"/>
  <c r="E80" i="14"/>
  <c r="F68" i="14"/>
  <c r="E68" i="14"/>
  <c r="F63" i="14"/>
  <c r="E63" i="14"/>
  <c r="F56" i="14"/>
  <c r="E56" i="14"/>
  <c r="F51" i="14"/>
  <c r="E51" i="14"/>
  <c r="F66" i="13"/>
  <c r="F62" i="13"/>
  <c r="E62" i="13"/>
  <c r="F56" i="13"/>
  <c r="E56" i="13"/>
  <c r="E50" i="16" l="1"/>
  <c r="E49" i="21"/>
  <c r="E65" i="23"/>
  <c r="E74" i="24"/>
  <c r="E49" i="26"/>
  <c r="E63" i="29"/>
  <c r="E90" i="19"/>
  <c r="F65" i="18"/>
  <c r="F63" i="18"/>
  <c r="F63" i="29"/>
  <c r="F84" i="14"/>
  <c r="F52" i="16"/>
  <c r="F49" i="21"/>
  <c r="F65" i="23"/>
  <c r="E57" i="25"/>
  <c r="E65" i="18"/>
  <c r="E63" i="18"/>
  <c r="E38" i="22"/>
  <c r="F81" i="15"/>
  <c r="E84" i="14"/>
  <c r="E64" i="13"/>
  <c r="F68" i="13"/>
  <c r="E81" i="15"/>
  <c r="F85" i="15"/>
  <c r="E85" i="15"/>
  <c r="F58" i="17"/>
  <c r="E58" i="17"/>
  <c r="F92" i="19"/>
  <c r="F40" i="22"/>
  <c r="F76" i="24"/>
  <c r="E76" i="24"/>
  <c r="F57" i="25"/>
  <c r="F47" i="26"/>
  <c r="F66" i="27"/>
  <c r="E66" i="27"/>
  <c r="E62" i="28"/>
  <c r="E65" i="29"/>
  <c r="F65" i="29"/>
  <c r="E68" i="27"/>
  <c r="F68" i="27"/>
  <c r="E55" i="25"/>
  <c r="F55" i="25"/>
  <c r="F74" i="24"/>
  <c r="F67" i="23"/>
  <c r="E47" i="21"/>
  <c r="E79" i="20"/>
  <c r="F81" i="20"/>
  <c r="E60" i="17"/>
  <c r="E82" i="14"/>
  <c r="F82" i="14"/>
  <c r="F64" i="13"/>
  <c r="E68" i="13"/>
</calcChain>
</file>

<file path=xl/sharedStrings.xml><?xml version="1.0" encoding="utf-8"?>
<sst xmlns="http://schemas.openxmlformats.org/spreadsheetml/2006/main" count="5196" uniqueCount="1215">
  <si>
    <t>Name of the Instrument</t>
  </si>
  <si>
    <t>Quantity</t>
  </si>
  <si>
    <t>ISIN Number</t>
  </si>
  <si>
    <t>% to Net Assets</t>
  </si>
  <si>
    <t>Industry Classification / Rating</t>
  </si>
  <si>
    <t>YTM</t>
  </si>
  <si>
    <t>Market Value (including accrued interest, if any) (Rs. in Lakhs)</t>
  </si>
  <si>
    <t>Portfolio Statement as on December 30, 2022</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</si>
  <si>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</si>
  <si>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</si>
  <si>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</si>
  <si>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</si>
  <si>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</si>
  <si>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</si>
  <si>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</si>
  <si>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</si>
  <si>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</si>
  <si>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</si>
  <si>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</si>
  <si>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</si>
  <si>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</si>
  <si>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</si>
  <si>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TAXSHIELD</t>
  </si>
  <si>
    <t>Franklin India Feeder - Franklin U.S. Opportunities Fund</t>
  </si>
  <si>
    <t>Franklin India Dynamic Asset Allocation Fund Of Funds</t>
  </si>
  <si>
    <t>Debt Instruments</t>
  </si>
  <si>
    <t>(a) Listed / awaiting listing on Stock Exchanges</t>
  </si>
  <si>
    <t>Sub Total</t>
  </si>
  <si>
    <t>Mutual Fund Units</t>
  </si>
  <si>
    <t>Mutual Fund</t>
  </si>
  <si>
    <t>Total</t>
  </si>
  <si>
    <t>Net Assets</t>
  </si>
  <si>
    <t>Call, Cash &amp; Other Assets</t>
  </si>
  <si>
    <t>Rating</t>
  </si>
  <si>
    <t>** Non- Traded Scrips</t>
  </si>
  <si>
    <t>Notes</t>
  </si>
  <si>
    <t>a) NAV at the beginning and at the end of the Half-year ended 30-Dec-2022</t>
  </si>
  <si>
    <t xml:space="preserve">      Plan/Option</t>
  </si>
  <si>
    <t>As on 30-Dec-2022</t>
  </si>
  <si>
    <t>As on 30-Jun-2022</t>
  </si>
  <si>
    <t>IDCW - Income Distribution cum capital withdrawal</t>
  </si>
  <si>
    <t>b) Aggregate Distributions declared during the Half - year ended 30-Dec-2022</t>
  </si>
  <si>
    <t>Nil</t>
  </si>
  <si>
    <t>(In Years)</t>
  </si>
  <si>
    <t>Money Market Instruments</t>
  </si>
  <si>
    <t>Certificate of Deposit</t>
  </si>
  <si>
    <t>CRISIL A1+</t>
  </si>
  <si>
    <t>IND A1+</t>
  </si>
  <si>
    <t>CARE A1+</t>
  </si>
  <si>
    <t>State Bank Of India (12-Sep-2023)</t>
  </si>
  <si>
    <t>INE062A16465</t>
  </si>
  <si>
    <t>ICRA A1+</t>
  </si>
  <si>
    <t>Commercial Paper</t>
  </si>
  <si>
    <t>JM Financial Products Ltd (08-Sep-2023) **@</t>
  </si>
  <si>
    <t>INE523H14Z72</t>
  </si>
  <si>
    <t>@ Listed</t>
  </si>
  <si>
    <t>Plan Name</t>
  </si>
  <si>
    <t>Distributions per unit (Rs.)+++</t>
  </si>
  <si>
    <t>+++ Distribution payouts/ re-investments are subject to deduction of TDS at the applicable rates.</t>
  </si>
  <si>
    <t>Government Securities</t>
  </si>
  <si>
    <t>5.74% GOI 2026 (15-Nov-2026)</t>
  </si>
  <si>
    <t>IN0020210186</t>
  </si>
  <si>
    <t>SOVEREIGN</t>
  </si>
  <si>
    <t>5.63% GOI 2026 (12-Apr-2026)</t>
  </si>
  <si>
    <t>IN0020210012</t>
  </si>
  <si>
    <t>7.54% GOI 2036 (23-May-2036)</t>
  </si>
  <si>
    <t>IN0020220029</t>
  </si>
  <si>
    <t>7.26% GOI 2032 (22-Aug-2032)</t>
  </si>
  <si>
    <t>IN0020220060</t>
  </si>
  <si>
    <t>5.22% GOI 2025 (15-Jun-2025)</t>
  </si>
  <si>
    <t>IN0020200112</t>
  </si>
  <si>
    <t>7.38% GOI 2027 (20-Jun-2027)</t>
  </si>
  <si>
    <t>IN0020220037</t>
  </si>
  <si>
    <t xml:space="preserve">      Growth Plan</t>
  </si>
  <si>
    <t xml:space="preserve">      Direct Growth Plan</t>
  </si>
  <si>
    <t xml:space="preserve">      IDCW Plan</t>
  </si>
  <si>
    <t xml:space="preserve">      Direct IDCW Plan</t>
  </si>
  <si>
    <t>CRISIL AAA</t>
  </si>
  <si>
    <t xml:space="preserve">      Monthly IDCW Plan</t>
  </si>
  <si>
    <t xml:space="preserve">      Quarterly IDCW Plan</t>
  </si>
  <si>
    <t xml:space="preserve">      Direct Monthly IDCW Plan</t>
  </si>
  <si>
    <t xml:space="preserve">      Direct Quarterly IDCW Plan</t>
  </si>
  <si>
    <t>Equity &amp; Equity related</t>
  </si>
  <si>
    <t>HDFC Bank Ltd</t>
  </si>
  <si>
    <t>INE040A01034</t>
  </si>
  <si>
    <t>Banks</t>
  </si>
  <si>
    <t>ICICI Bank Ltd</t>
  </si>
  <si>
    <t>INE090A01021</t>
  </si>
  <si>
    <t>Infosys Ltd</t>
  </si>
  <si>
    <t>INE009A01021</t>
  </si>
  <si>
    <t>IT - Software</t>
  </si>
  <si>
    <t>Axis Bank Ltd</t>
  </si>
  <si>
    <t>INE238A01034</t>
  </si>
  <si>
    <t>Larsen &amp; Toubro Ltd</t>
  </si>
  <si>
    <t>INE018A01030</t>
  </si>
  <si>
    <t>Construction</t>
  </si>
  <si>
    <t>Bharti Airtel Ltd</t>
  </si>
  <si>
    <t>INE397D01024</t>
  </si>
  <si>
    <t>Telecom - Services</t>
  </si>
  <si>
    <t>Reliance Industries Ltd</t>
  </si>
  <si>
    <t>INE002A01018</t>
  </si>
  <si>
    <t>Petroleum Products</t>
  </si>
  <si>
    <t>State Bank of India</t>
  </si>
  <si>
    <t>INE062A01020</t>
  </si>
  <si>
    <t>Sun Pharmaceutical Industries Ltd</t>
  </si>
  <si>
    <t>INE044A01036</t>
  </si>
  <si>
    <t>Pharmaceuticals &amp; Biotechnology</t>
  </si>
  <si>
    <t>HCL Technologies Ltd</t>
  </si>
  <si>
    <t>INE860A01027</t>
  </si>
  <si>
    <t>NTPC Ltd</t>
  </si>
  <si>
    <t>INE733E01010</t>
  </si>
  <si>
    <t>Power</t>
  </si>
  <si>
    <t>Dabur India Ltd</t>
  </si>
  <si>
    <t>INE016A01026</t>
  </si>
  <si>
    <t>Personal Products</t>
  </si>
  <si>
    <t>Sapphire Foods India Ltd</t>
  </si>
  <si>
    <t>INE806T01012</t>
  </si>
  <si>
    <t>Leisure Services</t>
  </si>
  <si>
    <t>Ultratech Cement Ltd</t>
  </si>
  <si>
    <t>INE481G01011</t>
  </si>
  <si>
    <t>Cement &amp; Cement Products</t>
  </si>
  <si>
    <t>United Spirits Ltd</t>
  </si>
  <si>
    <t>INE854D01024</t>
  </si>
  <si>
    <t>Beverages</t>
  </si>
  <si>
    <t>IndusInd Bank Ltd</t>
  </si>
  <si>
    <t>INE095A01012</t>
  </si>
  <si>
    <t>GAIL (India) Ltd</t>
  </si>
  <si>
    <t>INE129A01019</t>
  </si>
  <si>
    <t>Gas</t>
  </si>
  <si>
    <t>Kirloskar Oil Engines Ltd</t>
  </si>
  <si>
    <t>INE146L01010</t>
  </si>
  <si>
    <t>Industrial Products</t>
  </si>
  <si>
    <t>Dr. Reddy's Laboratories Ltd</t>
  </si>
  <si>
    <t>INE089A01023</t>
  </si>
  <si>
    <t>Tech Mahindra Ltd</t>
  </si>
  <si>
    <t>INE669C01036</t>
  </si>
  <si>
    <t>Crompton Greaves Consumer Electricals Ltd</t>
  </si>
  <si>
    <t>INE299U01018</t>
  </si>
  <si>
    <t>Consumer Durables</t>
  </si>
  <si>
    <t>SBI Cards and Payment Services Ltd</t>
  </si>
  <si>
    <t>INE018E01016</t>
  </si>
  <si>
    <t>Finance</t>
  </si>
  <si>
    <t>Aditya Birla Fashion and Retail Ltd</t>
  </si>
  <si>
    <t>INE647O01011</t>
  </si>
  <si>
    <t>Retailing</t>
  </si>
  <si>
    <t>Westlife Foodworld Ltd</t>
  </si>
  <si>
    <t>INE274F01020</t>
  </si>
  <si>
    <t>Hindustan Aeronautics Ltd</t>
  </si>
  <si>
    <t>INE066F01012</t>
  </si>
  <si>
    <t>Aerospace &amp; Defense</t>
  </si>
  <si>
    <t>Maruti Suzuki India Ltd</t>
  </si>
  <si>
    <t>INE585B01010</t>
  </si>
  <si>
    <t>Automobiles</t>
  </si>
  <si>
    <t>Zomato Ltd</t>
  </si>
  <si>
    <t>INE758T01015</t>
  </si>
  <si>
    <t>Jubilant Foodworks Ltd</t>
  </si>
  <si>
    <t>INE797F01020</t>
  </si>
  <si>
    <t>Escorts Kubota Ltd</t>
  </si>
  <si>
    <t>INE042A01014</t>
  </si>
  <si>
    <t>Agricultural, Commercial &amp; Construction Vehicles</t>
  </si>
  <si>
    <t>Nuvoco Vistas Corporation Ltd</t>
  </si>
  <si>
    <t>INE118D01016</t>
  </si>
  <si>
    <t>Tata Motors Ltd</t>
  </si>
  <si>
    <t>INE155A01022</t>
  </si>
  <si>
    <t>Exide Industries Ltd</t>
  </si>
  <si>
    <t>INE302A01020</t>
  </si>
  <si>
    <t>Auto Components</t>
  </si>
  <si>
    <t>Cyient Ltd</t>
  </si>
  <si>
    <t>INE136B01020</t>
  </si>
  <si>
    <t>IT - Services</t>
  </si>
  <si>
    <t>Gujarat State Petronet Ltd</t>
  </si>
  <si>
    <t>INE246F01010</t>
  </si>
  <si>
    <t>Kansai Nerolac Paints Ltd</t>
  </si>
  <si>
    <t>INE531A01024</t>
  </si>
  <si>
    <t>Jyothy Labs Ltd</t>
  </si>
  <si>
    <t>INE668F01031</t>
  </si>
  <si>
    <t>Household Products</t>
  </si>
  <si>
    <t>ICICI Prudential Life Insurance Co Ltd</t>
  </si>
  <si>
    <t>INE726G01019</t>
  </si>
  <si>
    <t>Insurance</t>
  </si>
  <si>
    <t>ACC Ltd</t>
  </si>
  <si>
    <t>INE012A01025</t>
  </si>
  <si>
    <t>Multi Commodity Exchange Of India Ltd</t>
  </si>
  <si>
    <t>INE745G01035</t>
  </si>
  <si>
    <t>Capital Markets</t>
  </si>
  <si>
    <t>Hindustan Petroleum Corporation Ltd</t>
  </si>
  <si>
    <t>INE094A01015</t>
  </si>
  <si>
    <t>PB Fintech Ltd</t>
  </si>
  <si>
    <t>INE417T01026</t>
  </si>
  <si>
    <t>Financial Technology (Fintech)</t>
  </si>
  <si>
    <t>Teamlease Services Ltd</t>
  </si>
  <si>
    <t>INE985S01024</t>
  </si>
  <si>
    <t>Commercial Services &amp; Supplies</t>
  </si>
  <si>
    <t>Delhivery Ltd</t>
  </si>
  <si>
    <t>INE148O01028</t>
  </si>
  <si>
    <t>Transport Services</t>
  </si>
  <si>
    <t>Affle India Ltd</t>
  </si>
  <si>
    <t>INE00WC01027</t>
  </si>
  <si>
    <t>6.95% Housing Development Finance Corporation Ltd (27-Apr-2023) **</t>
  </si>
  <si>
    <t>INE001A07SK8</t>
  </si>
  <si>
    <t>5.15% GOI 2025 (09-Nov-2025)</t>
  </si>
  <si>
    <t>IN0020200278</t>
  </si>
  <si>
    <t>6.18% GOI 2024 (04-Nov-2024)</t>
  </si>
  <si>
    <t>IN0020190396</t>
  </si>
  <si>
    <t>7.32% GOI 2024 (28-Jan-2024)</t>
  </si>
  <si>
    <t>IN0020180488</t>
  </si>
  <si>
    <t>Hindustan Unilever Ltd</t>
  </si>
  <si>
    <t>INE030A01027</t>
  </si>
  <si>
    <t>Diversified Fmcg</t>
  </si>
  <si>
    <t>Mahindra &amp; Mahindra Ltd</t>
  </si>
  <si>
    <t>INE101A01026</t>
  </si>
  <si>
    <t>Asian Paints Ltd</t>
  </si>
  <si>
    <t>INE021A01026</t>
  </si>
  <si>
    <t>Kotak Mahindra Bank Ltd</t>
  </si>
  <si>
    <t>INE237A01028</t>
  </si>
  <si>
    <t>Tata Power Co Ltd</t>
  </si>
  <si>
    <t>INE245A01021</t>
  </si>
  <si>
    <t>Margin on Derivatives</t>
  </si>
  <si>
    <t>c) Portfolio Turnover Ratio during the Half - year 30-Dec-2022</t>
  </si>
  <si>
    <t xml:space="preserve">(b) Unlisted </t>
  </si>
  <si>
    <t>Numero Uno International Ltd ** ^^</t>
  </si>
  <si>
    <t>Globsyn Technologies Ltd ** ^^</t>
  </si>
  <si>
    <t>INE671B01034</t>
  </si>
  <si>
    <t>7.61% LIC Housing Finance Ltd (30-Jul-2025) **</t>
  </si>
  <si>
    <t>INE115A07PW7</t>
  </si>
  <si>
    <t>7.40% Housing Development Finance Corporation Ltd (02-Jun-2025) **</t>
  </si>
  <si>
    <t>INE001A07TL4</t>
  </si>
  <si>
    <t>Bosch Ltd</t>
  </si>
  <si>
    <t>INE323A01026</t>
  </si>
  <si>
    <t>Canara Bank (21-Mar-2023) **</t>
  </si>
  <si>
    <t>INE476A16TT2</t>
  </si>
  <si>
    <t>Axis Bank Ltd (07-Sep-2023) **</t>
  </si>
  <si>
    <t>INE238AD6025</t>
  </si>
  <si>
    <t>Small Industries Development Bank of India (12-Sep-2023) **</t>
  </si>
  <si>
    <t>INE556F16AA0</t>
  </si>
  <si>
    <t>L&amp;T Finance Ltd (19-Dec-2023) **@</t>
  </si>
  <si>
    <t>INE027E14NZ0</t>
  </si>
  <si>
    <t>Grasim Industries Ltd</t>
  </si>
  <si>
    <t>INE047A01021</t>
  </si>
  <si>
    <t>Bharat Electronics Ltd</t>
  </si>
  <si>
    <t>INE263A01024</t>
  </si>
  <si>
    <t>ITC Ltd</t>
  </si>
  <si>
    <t>INE154A01025</t>
  </si>
  <si>
    <t>Tata Motors Ltd DVR</t>
  </si>
  <si>
    <t>IN9155A01020</t>
  </si>
  <si>
    <t>Oil &amp; Natural Gas Corporation Ltd</t>
  </si>
  <si>
    <t>INE213A01029</t>
  </si>
  <si>
    <t>Oil</t>
  </si>
  <si>
    <t>Housing Development Finance Corporation Ltd</t>
  </si>
  <si>
    <t>INE001A01036</t>
  </si>
  <si>
    <t>Power Grid Corporation of India Ltd</t>
  </si>
  <si>
    <t>INE752E01010</t>
  </si>
  <si>
    <t>Indraprastha Gas Ltd</t>
  </si>
  <si>
    <t>INE203G01027</t>
  </si>
  <si>
    <t>Godrej Consumer Products Ltd</t>
  </si>
  <si>
    <t>INE102D01028</t>
  </si>
  <si>
    <t>Castrol India Ltd</t>
  </si>
  <si>
    <t>INE172A01027</t>
  </si>
  <si>
    <t>Indian Oil Corporation Ltd</t>
  </si>
  <si>
    <t>INE242A01010</t>
  </si>
  <si>
    <t>Cholamandalam Financial Holdings Ltd</t>
  </si>
  <si>
    <t>INE149A01033</t>
  </si>
  <si>
    <t>Bharat Petroleum Corporation Ltd</t>
  </si>
  <si>
    <t>INE029A01011</t>
  </si>
  <si>
    <t>Coal India Ltd</t>
  </si>
  <si>
    <t>INE522F01014</t>
  </si>
  <si>
    <t>Consumable Fuels</t>
  </si>
  <si>
    <t>Akzo Nobel India Ltd</t>
  </si>
  <si>
    <t>INE133A01011</t>
  </si>
  <si>
    <t>Century Textile &amp; Industries Ltd</t>
  </si>
  <si>
    <t>INE055A01016</t>
  </si>
  <si>
    <t>Paper, Forest &amp; Jute Products</t>
  </si>
  <si>
    <t>Lupin Ltd</t>
  </si>
  <si>
    <t>INE326A01037</t>
  </si>
  <si>
    <t>Vardhman Textiles Ltd</t>
  </si>
  <si>
    <t>INE825A01020</t>
  </si>
  <si>
    <t>Textiles &amp; Apparels</t>
  </si>
  <si>
    <t>City Union Bank Ltd</t>
  </si>
  <si>
    <t>INE491A01021</t>
  </si>
  <si>
    <t>Rallis India Ltd</t>
  </si>
  <si>
    <t>INE613A01020</t>
  </si>
  <si>
    <t>Fertilizers &amp; Agrochemicals</t>
  </si>
  <si>
    <t>Finolex Cables Ltd</t>
  </si>
  <si>
    <t>INE235A01022</t>
  </si>
  <si>
    <t>Industry Classification</t>
  </si>
  <si>
    <t>NHPC Ltd</t>
  </si>
  <si>
    <t>INE848E01016</t>
  </si>
  <si>
    <t>Petronet LNG Ltd</t>
  </si>
  <si>
    <t>INE347G01014</t>
  </si>
  <si>
    <t>Bajaj Auto Ltd</t>
  </si>
  <si>
    <t>INE917I01010</t>
  </si>
  <si>
    <t>Tata Consultancy Services Ltd</t>
  </si>
  <si>
    <t>INE467B01029</t>
  </si>
  <si>
    <t>Finolex Industries Ltd</t>
  </si>
  <si>
    <t>INE183A01024</t>
  </si>
  <si>
    <t>Colgate Palmolive (India) Ltd</t>
  </si>
  <si>
    <t>INE259A01022</t>
  </si>
  <si>
    <t>ICICI Securities Ltd</t>
  </si>
  <si>
    <t>INE763G01038</t>
  </si>
  <si>
    <t>CESC Ltd</t>
  </si>
  <si>
    <t>INE486A01021</t>
  </si>
  <si>
    <t>(b) Units of Real Estate Investment Trusts (REITs)</t>
  </si>
  <si>
    <t>Embassy Office Parks REIT</t>
  </si>
  <si>
    <t>INE041025011</t>
  </si>
  <si>
    <t>Brookfield India Real Estate Trust</t>
  </si>
  <si>
    <t>INE0FDU25010</t>
  </si>
  <si>
    <t>Foreign Equity Securities</t>
  </si>
  <si>
    <t>Unilever PLC, (ADR)</t>
  </si>
  <si>
    <t>US9047677045</t>
  </si>
  <si>
    <t>Food Products</t>
  </si>
  <si>
    <t>Xtep International Holdings Ltd</t>
  </si>
  <si>
    <t>KYG982771092</t>
  </si>
  <si>
    <t>Mediatek Inc</t>
  </si>
  <si>
    <t>TW0002454006</t>
  </si>
  <si>
    <t>IT - Hardware</t>
  </si>
  <si>
    <t>Novatek Microelectronics Corp. Ltd</t>
  </si>
  <si>
    <t>TW0003034005</t>
  </si>
  <si>
    <t>Xinyi Solar Holdings Ltd</t>
  </si>
  <si>
    <t>KYG9829N1025</t>
  </si>
  <si>
    <t>Industrial Manufacturing</t>
  </si>
  <si>
    <t>Fila Holdings Corp</t>
  </si>
  <si>
    <t>KR7081660003</t>
  </si>
  <si>
    <t>SK Telecom Co Ltd</t>
  </si>
  <si>
    <t>KR7017670001</t>
  </si>
  <si>
    <t>Primax Electronics Ltd</t>
  </si>
  <si>
    <t>TW0004915004</t>
  </si>
  <si>
    <t>Hon Hai Precision Industry Co Ltd</t>
  </si>
  <si>
    <t>TW0002317005</t>
  </si>
  <si>
    <t>Foreign Mutual Fund Units</t>
  </si>
  <si>
    <t>YUANTA/P-SHRS TW DVD PLUS ETF</t>
  </si>
  <si>
    <t>TW0000056001</t>
  </si>
  <si>
    <t>Foreign Mutual Fund</t>
  </si>
  <si>
    <t>Info Edge (India) Ltd</t>
  </si>
  <si>
    <t>INE663F01024</t>
  </si>
  <si>
    <t>One 97 Communications Ltd</t>
  </si>
  <si>
    <t>INE982J01020</t>
  </si>
  <si>
    <t>Indiamart Intermesh Ltd</t>
  </si>
  <si>
    <t>INE933S01016</t>
  </si>
  <si>
    <t>Mphasis Ltd</t>
  </si>
  <si>
    <t>INE356A01018</t>
  </si>
  <si>
    <t>FSN E-Commerce Ventures Ltd</t>
  </si>
  <si>
    <t>INE388Y01029</t>
  </si>
  <si>
    <t>Rategain Travel Technologies Ltd</t>
  </si>
  <si>
    <t>INE0CLI01024</t>
  </si>
  <si>
    <t>Firstsource Solutions Ltd</t>
  </si>
  <si>
    <t>INE684F01012</t>
  </si>
  <si>
    <t>Intellect Design Arena Ltd</t>
  </si>
  <si>
    <t>INE306R01017</t>
  </si>
  <si>
    <t>Xelpmoc Design and Tech Ltd</t>
  </si>
  <si>
    <t>INE01P501012</t>
  </si>
  <si>
    <t>Tracxn Technologies Ltd</t>
  </si>
  <si>
    <t>INE0HMF01019</t>
  </si>
  <si>
    <t>Freshworks Inc</t>
  </si>
  <si>
    <t>US3580541049</t>
  </si>
  <si>
    <t>Makemytrip Ltd</t>
  </si>
  <si>
    <t>MU0295S00016</t>
  </si>
  <si>
    <t>Alibaba Group Holding Ltd</t>
  </si>
  <si>
    <t>KYG017191142</t>
  </si>
  <si>
    <t>Tencent Holdings Ltd</t>
  </si>
  <si>
    <t>KYG875721634</t>
  </si>
  <si>
    <t>Samsung Electronics Co. Ltd</t>
  </si>
  <si>
    <t>KR7005930003</t>
  </si>
  <si>
    <t>Microsoft Corp</t>
  </si>
  <si>
    <t>US5949181045</t>
  </si>
  <si>
    <t>Amazon.com INC</t>
  </si>
  <si>
    <t>US0231351067</t>
  </si>
  <si>
    <t>Salesforce.Com Inc</t>
  </si>
  <si>
    <t>US79466L3024</t>
  </si>
  <si>
    <t>LG Chem Ltd</t>
  </si>
  <si>
    <t>KR7051910008</t>
  </si>
  <si>
    <t>Chemicals &amp; Petrochemicals</t>
  </si>
  <si>
    <t>Uber Technologies Inc</t>
  </si>
  <si>
    <t>US90353T1007</t>
  </si>
  <si>
    <t>Samsung Sdi Co Ltd</t>
  </si>
  <si>
    <t>KR7006400006</t>
  </si>
  <si>
    <t>Intel Corp</t>
  </si>
  <si>
    <t>US4581401001</t>
  </si>
  <si>
    <t>Adobe Inc</t>
  </si>
  <si>
    <t>US00724F1012</t>
  </si>
  <si>
    <t>Zoom Video Communications Inc</t>
  </si>
  <si>
    <t>US98980L1017</t>
  </si>
  <si>
    <t>Taiwan Semiconductor Manufacturing Co. Ltd</t>
  </si>
  <si>
    <t>TW0002330008</t>
  </si>
  <si>
    <t>Meta Platforms Inc</t>
  </si>
  <si>
    <t>US30303M1027</t>
  </si>
  <si>
    <t>PayPal Holdings Inc</t>
  </si>
  <si>
    <t>US70450Y1038</t>
  </si>
  <si>
    <t>Apple Inc</t>
  </si>
  <si>
    <t>US0378331005</t>
  </si>
  <si>
    <t>Docusign Inc</t>
  </si>
  <si>
    <t>US2561631068</t>
  </si>
  <si>
    <t>Franklin Technology Fund, Class I (Acc)</t>
  </si>
  <si>
    <t>LU0626261944</t>
  </si>
  <si>
    <t>Emerging Markets Internet And Ecommerce ETF</t>
  </si>
  <si>
    <t>US3015058890</t>
  </si>
  <si>
    <t>ETFMG Prime Cyber Security ETF</t>
  </si>
  <si>
    <t>US26924G2012</t>
  </si>
  <si>
    <t>First Trust Dow Jones Internet Index Fund</t>
  </si>
  <si>
    <t>US33733E3027</t>
  </si>
  <si>
    <t>First Trust Cloud Computing ETF</t>
  </si>
  <si>
    <t>US33734X1928</t>
  </si>
  <si>
    <t>Brigade Enterprises Ltd</t>
  </si>
  <si>
    <t>INE791I01019</t>
  </si>
  <si>
    <t>Realty</t>
  </si>
  <si>
    <t>Deepak Nitrite Ltd</t>
  </si>
  <si>
    <t>INE288B01029</t>
  </si>
  <si>
    <t>Karur Vysya Bank Ltd</t>
  </si>
  <si>
    <t>INE036D01028</t>
  </si>
  <si>
    <t>J.B. Chemicals &amp; Pharmaceuticals Ltd</t>
  </si>
  <si>
    <t>INE572A01028</t>
  </si>
  <si>
    <t>Equitas Holdings Ltd</t>
  </si>
  <si>
    <t>INE988K01017</t>
  </si>
  <si>
    <t>CCL Products (India) Ltd</t>
  </si>
  <si>
    <t>INE421D01022</t>
  </si>
  <si>
    <t>Agricultural Food &amp; Other Products</t>
  </si>
  <si>
    <t>Tube Investments of India Ltd</t>
  </si>
  <si>
    <t>INE974X01010</t>
  </si>
  <si>
    <t>Blue Star Ltd</t>
  </si>
  <si>
    <t>INE472A01039</t>
  </si>
  <si>
    <t>Carborundum Universal Ltd</t>
  </si>
  <si>
    <t>INE120A01034</t>
  </si>
  <si>
    <t>KPIT Technologies Ltd</t>
  </si>
  <si>
    <t>INE04I401011</t>
  </si>
  <si>
    <t>DCB Bank Ltd</t>
  </si>
  <si>
    <t>INE503A01015</t>
  </si>
  <si>
    <t>KNR Constructions Ltd</t>
  </si>
  <si>
    <t>INE634I01029</t>
  </si>
  <si>
    <t>Ahluwalia Contracts (India) Ltd</t>
  </si>
  <si>
    <t>INE758C01029</t>
  </si>
  <si>
    <t>Lemon Tree Hotels Ltd</t>
  </si>
  <si>
    <t>INE970X01018</t>
  </si>
  <si>
    <t>V.I.P. Industries Ltd</t>
  </si>
  <si>
    <t>INE054A01027</t>
  </si>
  <si>
    <t>Eris Lifesciences Ltd</t>
  </si>
  <si>
    <t>INE406M01024</t>
  </si>
  <si>
    <t>Nesco Ltd</t>
  </si>
  <si>
    <t>INE317F01035</t>
  </si>
  <si>
    <t>Sobha Ltd</t>
  </si>
  <si>
    <t>INE671H01015</t>
  </si>
  <si>
    <t>K.P.R. Mill Ltd</t>
  </si>
  <si>
    <t>INE930H01031</t>
  </si>
  <si>
    <t>JK Lakshmi Cement Ltd</t>
  </si>
  <si>
    <t>INE786A01032</t>
  </si>
  <si>
    <t>GHCL Ltd</t>
  </si>
  <si>
    <t>INE539A01019</t>
  </si>
  <si>
    <t>Kalyan Jewellers India Ltd</t>
  </si>
  <si>
    <t>INE303R01014</t>
  </si>
  <si>
    <t>M M Forgings Ltd</t>
  </si>
  <si>
    <t>INE227C01017</t>
  </si>
  <si>
    <t>Quess Corp Ltd</t>
  </si>
  <si>
    <t>INE615P01015</t>
  </si>
  <si>
    <t>Equitas Small Finance Bank Ltd</t>
  </si>
  <si>
    <t>INE063P01018</t>
  </si>
  <si>
    <t>Chemplast Sanmar Ltd</t>
  </si>
  <si>
    <t>INE488A01050</t>
  </si>
  <si>
    <t>Ion Exchange (India) Ltd</t>
  </si>
  <si>
    <t>INE570A01014</t>
  </si>
  <si>
    <t>Syrma SGS Technology Ltd</t>
  </si>
  <si>
    <t>INE0DYJ01015</t>
  </si>
  <si>
    <t>Gateway Distriparks Ltd</t>
  </si>
  <si>
    <t>INE079J01017</t>
  </si>
  <si>
    <t>Cholamandalam Investment and Finance Co Ltd</t>
  </si>
  <si>
    <t>INE121A01024</t>
  </si>
  <si>
    <t>Mrs Bectors Food Specialities Ltd</t>
  </si>
  <si>
    <t>INE495P01012</t>
  </si>
  <si>
    <t>Techno Electric &amp; Engineering Co Ltd</t>
  </si>
  <si>
    <t>INE285K01026</t>
  </si>
  <si>
    <t>TTK Prestige Ltd</t>
  </si>
  <si>
    <t>INE690A01028</t>
  </si>
  <si>
    <t>TV Today Network Ltd</t>
  </si>
  <si>
    <t>INE038F01029</t>
  </si>
  <si>
    <t>Entertainment</t>
  </si>
  <si>
    <t>Anand Rathi Wealth Ltd</t>
  </si>
  <si>
    <t>INE463V01026</t>
  </si>
  <si>
    <t>HeidelbergCement India Ltd</t>
  </si>
  <si>
    <t>INE578A01017</t>
  </si>
  <si>
    <t>S J S Enterprises Ltd</t>
  </si>
  <si>
    <t>INE284S01014</t>
  </si>
  <si>
    <t>Voltas Ltd</t>
  </si>
  <si>
    <t>INE226A01021</t>
  </si>
  <si>
    <t>Shankara Building Products Ltd</t>
  </si>
  <si>
    <t>INE274V01019</t>
  </si>
  <si>
    <t>Kirloskar Pneumatic Co Ltd</t>
  </si>
  <si>
    <t>INE811A01020</t>
  </si>
  <si>
    <t>Indoco Remedies Ltd</t>
  </si>
  <si>
    <t>INE873D01024</t>
  </si>
  <si>
    <t>Metropolis Healthcare Ltd</t>
  </si>
  <si>
    <t>INE112L01020</t>
  </si>
  <si>
    <t>Healthcare Services</t>
  </si>
  <si>
    <t>Music Broadcast Ltd</t>
  </si>
  <si>
    <t>INE919I01024</t>
  </si>
  <si>
    <t>Gulf Oil Lubricants India Ltd</t>
  </si>
  <si>
    <t>INE635Q01029</t>
  </si>
  <si>
    <t>MTAR Technologies Ltd</t>
  </si>
  <si>
    <t>INE864I01014</t>
  </si>
  <si>
    <t>Anupam Rasayan India Ltd</t>
  </si>
  <si>
    <t>INE930P01018</t>
  </si>
  <si>
    <t>Ashoka Buildcon Ltd</t>
  </si>
  <si>
    <t>INE442H01029</t>
  </si>
  <si>
    <t>Symphony Ltd</t>
  </si>
  <si>
    <t>INE225D01027</t>
  </si>
  <si>
    <t>Data Patterns India Ltd</t>
  </si>
  <si>
    <t>INE0IX101010</t>
  </si>
  <si>
    <t>Atul Ltd</t>
  </si>
  <si>
    <t>INE100A01010</t>
  </si>
  <si>
    <t>Campus Activewear Ltd</t>
  </si>
  <si>
    <t>INE278Y01022</t>
  </si>
  <si>
    <t>Tega Industries Ltd</t>
  </si>
  <si>
    <t>INE011K01018</t>
  </si>
  <si>
    <t>Global Health Ltd</t>
  </si>
  <si>
    <t>INE474Q01031</t>
  </si>
  <si>
    <t>G R Infraprojects Ltd</t>
  </si>
  <si>
    <t>INE201P01022</t>
  </si>
  <si>
    <t>Hindustan Oil Exploration Co Ltd</t>
  </si>
  <si>
    <t>INE345A01011</t>
  </si>
  <si>
    <t>Harsha Engineers International Ltd</t>
  </si>
  <si>
    <t>INE0JUS01029</t>
  </si>
  <si>
    <t>S P Apparels Ltd</t>
  </si>
  <si>
    <t>INE212I01016</t>
  </si>
  <si>
    <t>CEAT Ltd</t>
  </si>
  <si>
    <t>INE482A01020</t>
  </si>
  <si>
    <t>Kaynes Technology India Ltd</t>
  </si>
  <si>
    <t>INE918Z01012</t>
  </si>
  <si>
    <t>Himatsingka Seide Ltd</t>
  </si>
  <si>
    <t>INE049A01027</t>
  </si>
  <si>
    <t>Ramco Systems Ltd</t>
  </si>
  <si>
    <t>INE246B01019</t>
  </si>
  <si>
    <t>Vijaya Diagnostic Centre Ltd</t>
  </si>
  <si>
    <t>INE043W01024</t>
  </si>
  <si>
    <t>Federal Bank Ltd</t>
  </si>
  <si>
    <t>INE171A01029</t>
  </si>
  <si>
    <t>Apollo Tyres Ltd</t>
  </si>
  <si>
    <t>INE438A01022</t>
  </si>
  <si>
    <t>Max Healthcare Institute Ltd</t>
  </si>
  <si>
    <t>INE027H01010</t>
  </si>
  <si>
    <t>Coromandel International Ltd</t>
  </si>
  <si>
    <t>INE169A01031</t>
  </si>
  <si>
    <t>Sundram Fasteners Ltd</t>
  </si>
  <si>
    <t>INE387A01021</t>
  </si>
  <si>
    <t>Trent Ltd</t>
  </si>
  <si>
    <t>INE849A01020</t>
  </si>
  <si>
    <t>CG Power and Industrial Solutions Ltd</t>
  </si>
  <si>
    <t>INE067A01029</t>
  </si>
  <si>
    <t>Electrical Equipment</t>
  </si>
  <si>
    <t>Ashok Leyland Ltd</t>
  </si>
  <si>
    <t>INE208A01029</t>
  </si>
  <si>
    <t>Indian Hotels Co Ltd</t>
  </si>
  <si>
    <t>INE053A01029</t>
  </si>
  <si>
    <t>Emami Ltd</t>
  </si>
  <si>
    <t>INE548C01032</t>
  </si>
  <si>
    <t>Container Corporation Of India Ltd</t>
  </si>
  <si>
    <t>INE111A01025</t>
  </si>
  <si>
    <t>Oberoi Realty Ltd</t>
  </si>
  <si>
    <t>INE093I01010</t>
  </si>
  <si>
    <t>Cummins India Ltd</t>
  </si>
  <si>
    <t>INE298A01020</t>
  </si>
  <si>
    <t>J.K. Cement Ltd</t>
  </si>
  <si>
    <t>INE823G01014</t>
  </si>
  <si>
    <t>IPCA Laboratories Ltd</t>
  </si>
  <si>
    <t>INE571A01038</t>
  </si>
  <si>
    <t>Mahindra &amp; Mahindra Financial Services Ltd</t>
  </si>
  <si>
    <t>INE774D01024</t>
  </si>
  <si>
    <t>Abbott India Ltd</t>
  </si>
  <si>
    <t>INE358A01014</t>
  </si>
  <si>
    <t>Persistent Systems Ltd</t>
  </si>
  <si>
    <t>INE262H01013</t>
  </si>
  <si>
    <t>The Ramco Cements Ltd</t>
  </si>
  <si>
    <t>INE331A01037</t>
  </si>
  <si>
    <t>Max Financial Services Ltd</t>
  </si>
  <si>
    <t>INE180A01020</t>
  </si>
  <si>
    <t>Prestige Estates Projects Ltd</t>
  </si>
  <si>
    <t>INE811K01011</t>
  </si>
  <si>
    <t>Sundaram Finance Ltd</t>
  </si>
  <si>
    <t>INE660A01013</t>
  </si>
  <si>
    <t>Motherson Sumi Wiring India Ltd</t>
  </si>
  <si>
    <t>INE0FS801015</t>
  </si>
  <si>
    <t>Phoenix Mills Ltd</t>
  </si>
  <si>
    <t>INE211B01039</t>
  </si>
  <si>
    <t>Tata Steel Ltd</t>
  </si>
  <si>
    <t>INE081A01020</t>
  </si>
  <si>
    <t>Ferrous Metals</t>
  </si>
  <si>
    <t>United Breweries Ltd</t>
  </si>
  <si>
    <t>INE686F01025</t>
  </si>
  <si>
    <t>Ajanta Pharma Ltd</t>
  </si>
  <si>
    <t>INE031B01049</t>
  </si>
  <si>
    <t>PI Industries Ltd</t>
  </si>
  <si>
    <t>INE603J01030</t>
  </si>
  <si>
    <t>Coforge Ltd</t>
  </si>
  <si>
    <t>INE591G01017</t>
  </si>
  <si>
    <t>Whirlpool Of India Ltd</t>
  </si>
  <si>
    <t>INE716A01013</t>
  </si>
  <si>
    <t>APL Apollo Tubes Ltd</t>
  </si>
  <si>
    <t>INE702C01027</t>
  </si>
  <si>
    <t>Bharat Forge Ltd</t>
  </si>
  <si>
    <t>INE465A01025</t>
  </si>
  <si>
    <t>Gland Pharma Ltd</t>
  </si>
  <si>
    <t>INE068V01023</t>
  </si>
  <si>
    <t>Zee Entertainment Enterprises Ltd</t>
  </si>
  <si>
    <t>INE256A01028</t>
  </si>
  <si>
    <t>Honeywell Automation India Ltd</t>
  </si>
  <si>
    <t>INE671A01010</t>
  </si>
  <si>
    <t>EPL Ltd</t>
  </si>
  <si>
    <t>INE255A01020</t>
  </si>
  <si>
    <t>Devyani International Ltd</t>
  </si>
  <si>
    <t>INE872J01023</t>
  </si>
  <si>
    <t>Apollo Hospitals Enterprise Ltd</t>
  </si>
  <si>
    <t>INE437A01024</t>
  </si>
  <si>
    <t>INE0LRU01027</t>
  </si>
  <si>
    <t>* Less than 0.01%</t>
  </si>
  <si>
    <t>TVS Motor Co Ltd</t>
  </si>
  <si>
    <t>INE494B01023</t>
  </si>
  <si>
    <t>Hitachi Energy India Ltd</t>
  </si>
  <si>
    <t>INE07Y701011</t>
  </si>
  <si>
    <t>AIA Engineering Ltd</t>
  </si>
  <si>
    <t>INE212H01026</t>
  </si>
  <si>
    <t>Chennai Interactive Business Services Pvt Ltd ** ^^</t>
  </si>
  <si>
    <t>Cipla Ltd</t>
  </si>
  <si>
    <t>INE059A01026</t>
  </si>
  <si>
    <t>KEI Industries Ltd</t>
  </si>
  <si>
    <t>INE878B01027</t>
  </si>
  <si>
    <t>Interglobe Aviation Ltd</t>
  </si>
  <si>
    <t>INE646L01027</t>
  </si>
  <si>
    <t>HDFC Life Insurance Co Ltd</t>
  </si>
  <si>
    <t>INE795G01014</t>
  </si>
  <si>
    <t>Samvardhana Motherson International Ltd</t>
  </si>
  <si>
    <t>INE775A01035</t>
  </si>
  <si>
    <t>ITD Cementation India Ltd</t>
  </si>
  <si>
    <t>INE686A01026</t>
  </si>
  <si>
    <t>Somany Ceramics Ltd</t>
  </si>
  <si>
    <t>INE355A01028</t>
  </si>
  <si>
    <t>Orient Cement Ltd</t>
  </si>
  <si>
    <t>INE876N01018</t>
  </si>
  <si>
    <t>Marico Ltd</t>
  </si>
  <si>
    <t>INE196A01026</t>
  </si>
  <si>
    <t>Zydus Lifesciences Ltd</t>
  </si>
  <si>
    <t>INE010B01027</t>
  </si>
  <si>
    <t>Arvind Fashions Ltd</t>
  </si>
  <si>
    <t>INE955V01021</t>
  </si>
  <si>
    <t>Life Insurance Corporation Of India</t>
  </si>
  <si>
    <t>INE0J1Y01017</t>
  </si>
  <si>
    <t>Quantum Information Systems ** ^^</t>
  </si>
  <si>
    <t>LIC Housing Finance Ltd</t>
  </si>
  <si>
    <t>INE115A01026</t>
  </si>
  <si>
    <t>Dalmia Bharat Ltd</t>
  </si>
  <si>
    <t>INE00R701025</t>
  </si>
  <si>
    <t>AU Small Finance Bank Ltd</t>
  </si>
  <si>
    <t>INE949L01017</t>
  </si>
  <si>
    <t>SBI Life Insurance Co Ltd</t>
  </si>
  <si>
    <t>INE123W01016</t>
  </si>
  <si>
    <t>Nippon Life India Asset Management Ltd</t>
  </si>
  <si>
    <t>INE298J01013</t>
  </si>
  <si>
    <t>Torrent Pharmaceuticals Ltd</t>
  </si>
  <si>
    <t>INE685A01028</t>
  </si>
  <si>
    <t>Alkem Laboratories Ltd</t>
  </si>
  <si>
    <t>INE540L01014</t>
  </si>
  <si>
    <t>Endurance Technologies Ltd</t>
  </si>
  <si>
    <t>INE913H01037</t>
  </si>
  <si>
    <t>Laurus Labs Ltd</t>
  </si>
  <si>
    <t>INE947Q01028</t>
  </si>
  <si>
    <t>ICICI Lombard General Insurance Co Ltd</t>
  </si>
  <si>
    <t>INE765G01017</t>
  </si>
  <si>
    <t>Hindalco Industries Ltd</t>
  </si>
  <si>
    <t>INE038A01020</t>
  </si>
  <si>
    <t>Non - Ferrous Metals</t>
  </si>
  <si>
    <t>Balkrishna Industries Ltd</t>
  </si>
  <si>
    <t>INE787D01026</t>
  </si>
  <si>
    <t>HDFC Asset Management Company Ltd</t>
  </si>
  <si>
    <t>INE127D01025</t>
  </si>
  <si>
    <t>NRB Bearings Ltd</t>
  </si>
  <si>
    <t>INE349A01021</t>
  </si>
  <si>
    <t>Puravankara Ltd</t>
  </si>
  <si>
    <t>INE323I01011</t>
  </si>
  <si>
    <t>Tata Consumer Products Ltd</t>
  </si>
  <si>
    <t>INE192A01025</t>
  </si>
  <si>
    <t>Titan Co Ltd</t>
  </si>
  <si>
    <t>INE280A01028</t>
  </si>
  <si>
    <t>AIA Group Ltd</t>
  </si>
  <si>
    <t>HK0000069689</t>
  </si>
  <si>
    <t>DBS Group Holdings Ltd</t>
  </si>
  <si>
    <t>SG1L01001701</t>
  </si>
  <si>
    <t>Bank Central Asia Tbk Pt</t>
  </si>
  <si>
    <t>ID1000109507</t>
  </si>
  <si>
    <t>JD.Com Inc</t>
  </si>
  <si>
    <t>KYG8208B1014</t>
  </si>
  <si>
    <t>China Mengniu Dairy Co. Ltd</t>
  </si>
  <si>
    <t>KYG210961051</t>
  </si>
  <si>
    <t>Agricultural Food &amp; other Products</t>
  </si>
  <si>
    <t>Budweiser Brewing Co APAC Ltd</t>
  </si>
  <si>
    <t>KYG1674K1013</t>
  </si>
  <si>
    <t>Meituan Dianping</t>
  </si>
  <si>
    <t>KYG596691041</t>
  </si>
  <si>
    <t>China Merchants Bank Co Ltd</t>
  </si>
  <si>
    <t>CNE1000002M1</t>
  </si>
  <si>
    <t>Techtronic Industries Co. Ltd</t>
  </si>
  <si>
    <t>HK0669013440</t>
  </si>
  <si>
    <t>Hyundai Motor Co Ltd</t>
  </si>
  <si>
    <t>KR7005380001</t>
  </si>
  <si>
    <t>Shenzhen Inovance Technology Co Ltd</t>
  </si>
  <si>
    <t>CNE100000V46</t>
  </si>
  <si>
    <t>Midea Group Co Ltd</t>
  </si>
  <si>
    <t>CNE100001QQ5</t>
  </si>
  <si>
    <t>Trip.Com Group Ltd, (ADR)</t>
  </si>
  <si>
    <t>US89677Q1076</t>
  </si>
  <si>
    <t>Weichai Power Co Ltd</t>
  </si>
  <si>
    <t>CNE1000004L9</t>
  </si>
  <si>
    <t>SK Hynix Inc</t>
  </si>
  <si>
    <t>KR7000660001</t>
  </si>
  <si>
    <t>Beijing Oriental Yuhong Waterproof Technology Co Ltd</t>
  </si>
  <si>
    <t>CNE100000CS3</t>
  </si>
  <si>
    <t>Ping An Insurance (Group) Co. Of China Ltd, H</t>
  </si>
  <si>
    <t>CNE1000003X6</t>
  </si>
  <si>
    <t>Guangzhou Tinci Materials Technology Co Ltd</t>
  </si>
  <si>
    <t>CNE100001RG4</t>
  </si>
  <si>
    <t>Longi Green Energy Technology Co Ltd</t>
  </si>
  <si>
    <t>CNE100001FR6</t>
  </si>
  <si>
    <t>Yum China Holdings INC</t>
  </si>
  <si>
    <t>US98850P1093</t>
  </si>
  <si>
    <t>Jiangsu Hengrui Medicine Co Ltd</t>
  </si>
  <si>
    <t>CNE0000014W7</t>
  </si>
  <si>
    <t>SM Investments Corp</t>
  </si>
  <si>
    <t>PHY806761029</t>
  </si>
  <si>
    <t>Wuxi Biologics Cayman Inc</t>
  </si>
  <si>
    <t>KYG970081173</t>
  </si>
  <si>
    <t>Semen Indonesia (Persero) Tbk PT</t>
  </si>
  <si>
    <t>ID1000106800</t>
  </si>
  <si>
    <t>The Siam Cement PCL, Fgn.</t>
  </si>
  <si>
    <t>TH0003010Z12</t>
  </si>
  <si>
    <t>Indocement Tunggal Prakarsa Tbk Pt</t>
  </si>
  <si>
    <t>ID1000061302</t>
  </si>
  <si>
    <t>Sumber Alfaria Trijaya Tbk PT</t>
  </si>
  <si>
    <t>ID1000128705</t>
  </si>
  <si>
    <t>Sea Ltd (ADR)</t>
  </si>
  <si>
    <t>US81141R1005</t>
  </si>
  <si>
    <t>Minor International Pcl, Fgn.</t>
  </si>
  <si>
    <t>TH0128B10Z17</t>
  </si>
  <si>
    <t>Bangkok Dusit Medical Services Pcl</t>
  </si>
  <si>
    <t>TH0264A10Z12</t>
  </si>
  <si>
    <t>Minor International PCL- Warrants (31-July-2023)</t>
  </si>
  <si>
    <t>TH0128053707</t>
  </si>
  <si>
    <t>Minor International PCL - Warrants (05-May-2023)</t>
  </si>
  <si>
    <t>TH0128053509</t>
  </si>
  <si>
    <t>Minor International PCL - Warrants (15-Feb-2024)</t>
  </si>
  <si>
    <t>TH0128054200</t>
  </si>
  <si>
    <t>Bajaj Finance Ltd</t>
  </si>
  <si>
    <t>INE296A01024</t>
  </si>
  <si>
    <t>Adani Enterprises Ltd</t>
  </si>
  <si>
    <t>INE423A01024</t>
  </si>
  <si>
    <t>Metals &amp; Minerals Trading</t>
  </si>
  <si>
    <t>Bajaj Finserv Ltd</t>
  </si>
  <si>
    <t>INE918I01026</t>
  </si>
  <si>
    <t>JSW Steel Ltd</t>
  </si>
  <si>
    <t>INE019A01038</t>
  </si>
  <si>
    <t>Nestle India Ltd</t>
  </si>
  <si>
    <t>INE239A01016</t>
  </si>
  <si>
    <t>Adani Ports and Special Economic Zone Ltd</t>
  </si>
  <si>
    <t>INE742F01042</t>
  </si>
  <si>
    <t>Transport Infrastructure</t>
  </si>
  <si>
    <t>Wipro Ltd</t>
  </si>
  <si>
    <t>INE075A01022</t>
  </si>
  <si>
    <t>Britannia Industries Ltd</t>
  </si>
  <si>
    <t>INE216A01030</t>
  </si>
  <si>
    <t>Eicher Motors Ltd</t>
  </si>
  <si>
    <t>INE066A01021</t>
  </si>
  <si>
    <t>Divi's Laboratories Ltd</t>
  </si>
  <si>
    <t>INE361B01024</t>
  </si>
  <si>
    <t>UPL Ltd</t>
  </si>
  <si>
    <t>INE628A01036</t>
  </si>
  <si>
    <t>Hero MotoCorp Ltd</t>
  </si>
  <si>
    <t>INE158A01026</t>
  </si>
  <si>
    <t>Yes Bank Ltd</t>
  </si>
  <si>
    <t>INE528G01035</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</si>
  <si>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</si>
  <si>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</si>
  <si>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</si>
  <si>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</si>
  <si>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</si>
  <si>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</si>
  <si>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</si>
  <si>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</si>
  <si>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INF109K013N3</t>
  </si>
  <si>
    <t>INF200K01VE4</t>
  </si>
  <si>
    <t>Franklin India Short-Term Income Plan (No. of Segregated Portfolios in the Scheme- 3) - (under winding up) Direct-Growth Plan ^^ $$$</t>
  </si>
  <si>
    <t>INF090I01GK1</t>
  </si>
  <si>
    <t>Franklin India Short Term Income Plan - Segregated Portfolio 2 - 10.90% Vodafone Idea Ltd 02 Sep 2023 - Direct - Growth Plan ^^</t>
  </si>
  <si>
    <t>INF090I01UY3</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</si>
  <si>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</si>
  <si>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</si>
  <si>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</si>
  <si>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</si>
  <si>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 Segregated Portfolio 2 - 10.90% Vodafone Idea Ltd 02 Sep 2023 - Direct - Growth Plan ^^</t>
  </si>
  <si>
    <t>INF090I01TX7</t>
  </si>
  <si>
    <t>Franklin India Dynamic Accrual Fund- Segregated Portfolio 3- 9.50% Yes Bank Ltd CO 23 Dec 2021-Direct-Growth Plan</t>
  </si>
  <si>
    <t>INF090I01WD3</t>
  </si>
  <si>
    <t xml:space="preserve">h) Risk-o-meter </t>
  </si>
  <si>
    <t>Primary Benchmark: Nifty Equity Savings Index</t>
  </si>
  <si>
    <t>Risk level based on portfolio as on December 30, 2022</t>
  </si>
  <si>
    <t>Risk level of primary benchmark as on December 30, 2022</t>
  </si>
  <si>
    <t>Primary Benchmark: CRISIL Hybrid 35+65 - Aggressive Index</t>
  </si>
  <si>
    <t>Primary Benchmark: Nifty 50 Hybrid Composite Debt 50:50 Index</t>
  </si>
  <si>
    <t xml:space="preserve">d) Risk-o-meter </t>
  </si>
  <si>
    <t>Primary Benchmark: NIFTY500 Value 50 (The Benchmark of the fund has been changed from S&amp;P BSE 500 effective December 1, 2021)</t>
  </si>
  <si>
    <t>Primary Benchmark: Nifty Dividend Opportunities 50</t>
  </si>
  <si>
    <t xml:space="preserve">e) Risk-o-meter </t>
  </si>
  <si>
    <t>Primary Benchmark: S&amp;P BSE Teck</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</si>
  <si>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</si>
  <si>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</si>
  <si>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</si>
  <si>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</si>
  <si>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</si>
  <si>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</si>
  <si>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</si>
  <si>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MSCI Asia (ex-Japan) Standard Index</t>
  </si>
  <si>
    <t>Primary Benchmark: Nifty 50</t>
  </si>
  <si>
    <t>^ Franklin India Index Fund – NSE Nifty Plan is renamed as Franklin India NSE Nifty 50 Index Fund effective July 01, 2022.</t>
  </si>
  <si>
    <t>Primary Benchmark: Russell 3000 Growth Index</t>
  </si>
  <si>
    <t>Primary Benchmark: MSCI Europe Index</t>
  </si>
  <si>
    <t>^ Franklin India Feeder - Franklin European Growth Fund is renamed as Franklin India Feeder - Templeton European Opportunities Fund effective Aug 18, 2020.</t>
  </si>
  <si>
    <t>^^ Securities are fair Valued</t>
  </si>
  <si>
    <t>$$$ This scheme is under winding-up and SBI Funds Management Private Limited has been appointed as the liquidator as per the order of Hon'ble Supreme Court dated February 12, 2021.</t>
  </si>
  <si>
    <t xml:space="preserve">d) During the month additional instances of fair valuation/deviation from valuation price provided by the valuation agencies </t>
  </si>
  <si>
    <t>Refer below link for rationale of devation under Valuation policy</t>
  </si>
  <si>
    <t>https://www.franklintempletonindia.com/investor/reports</t>
  </si>
  <si>
    <t>Franklin India Multi-Asset Solution Fund of Funds (Formerly known as Franklin India Multi-Asset Solution Fund) ^</t>
  </si>
  <si>
    <t>^ Franklin India Multi-Asset Solution Fund is renamed as Franklin India Multi-Asset Solution Fund of Funds effective Dec 19, 2022.</t>
  </si>
  <si>
    <t>Franklin India Feeder - Templeton European Opportunities Fund ( Formerly known as Franklin India Feeder - Franklin European Growth Fund) ^</t>
  </si>
  <si>
    <t>^^ Securities are fair valued</t>
  </si>
  <si>
    <t>Franklin India NSE Nifty 50 Index Fund (Formerly known as Franklin India Index Fund – NSE Nifty Plan) ^</t>
  </si>
  <si>
    <t>Franklin India Flexi Cap Fund ( Formerly known as Franklin India Equity Fund) ^</t>
  </si>
  <si>
    <t>Aarti Pharmalabs Ltd ***</t>
  </si>
  <si>
    <t>*** Awaiting listing</t>
  </si>
  <si>
    <t>Foreign ETF</t>
  </si>
  <si>
    <t>% to Net Assets(Hedged &amp; Unhedged)</t>
  </si>
  <si>
    <t>Outstanding position in Derivative Instruments (Rs. in Lakhs)
Long / (Short)</t>
  </si>
  <si>
    <t>Outstanding derivative exposure as % to net assets
Long / (Short )</t>
  </si>
  <si>
    <t>b) Index Future</t>
  </si>
  <si>
    <t>Nifty Index Future  - 25-Jan-23</t>
  </si>
  <si>
    <t>d) Outstanding derivative exposure as % to net assets</t>
  </si>
  <si>
    <t xml:space="preserve">c) Total outstanding position (as at December 30, 2022) in Derivative Instruments (Gross Notional) </t>
  </si>
  <si>
    <t>Rs. 16,222.30 Lacs</t>
  </si>
  <si>
    <t>e) Portfolio Turnover Ratio during the Half - year 30-Dec-2022</t>
  </si>
  <si>
    <t xml:space="preserve">g) During the month additional instances of fair valuation/deviation from valuation price provided by the valuation agencies </t>
  </si>
  <si>
    <t>Rs. 5,421.85 Lacs</t>
  </si>
  <si>
    <t>Franklin India Liquid Fund</t>
  </si>
  <si>
    <t>INE115A07OQ2</t>
  </si>
  <si>
    <t>7.45% LIC Housing Finance Ltd (10-Feb-2023) **</t>
  </si>
  <si>
    <t>INE178A08011</t>
  </si>
  <si>
    <t>6.43% Chennai Petroleum Corporation Ltd (28-Feb-2023) **</t>
  </si>
  <si>
    <t>INE692A16FL0</t>
  </si>
  <si>
    <t>Union Bank of India (02-Jan-2023)</t>
  </si>
  <si>
    <t>INE237A167R8</t>
  </si>
  <si>
    <t>Kotak Mahindra Bank Ltd (29-Mar-2023)</t>
  </si>
  <si>
    <t>INE562A16LA6</t>
  </si>
  <si>
    <t>Indian Bank (17-Jan-2023) **</t>
  </si>
  <si>
    <t>INE028A16CX9</t>
  </si>
  <si>
    <t>Bank of Baroda (10-Feb-2023) **</t>
  </si>
  <si>
    <t>INE160A16MU5</t>
  </si>
  <si>
    <t>Punjab National Bank (24-Feb-2023) **</t>
  </si>
  <si>
    <t>INE238AD6256</t>
  </si>
  <si>
    <t>Axis Bank Ltd (20-Mar-2023) **</t>
  </si>
  <si>
    <t>INE160A16MR1</t>
  </si>
  <si>
    <t>Punjab National Bank (19-Jan-2023)</t>
  </si>
  <si>
    <t>INE476A16UD4</t>
  </si>
  <si>
    <t>Canara Bank (06-Feb-2023) **</t>
  </si>
  <si>
    <t>INE929O14826</t>
  </si>
  <si>
    <t>Reliance Retail Ventures Ltd (02-Jan-2023)@</t>
  </si>
  <si>
    <t>INE514E14QR7</t>
  </si>
  <si>
    <t>Export-Import Bank Of India (13-Feb-2023) **@</t>
  </si>
  <si>
    <t>INE261F14JH8</t>
  </si>
  <si>
    <t>National Bank For Agriculture &amp; Rural Development (14-Mar-2023) **@</t>
  </si>
  <si>
    <t>INE831R14CK2</t>
  </si>
  <si>
    <t>Aditya Birla Housing Finance Ltd (27-Jan-2023) **@</t>
  </si>
  <si>
    <t>INE110O14823</t>
  </si>
  <si>
    <t>Axis Securities Ltd (10-Feb-2023) **@</t>
  </si>
  <si>
    <t>INE018A14JD2</t>
  </si>
  <si>
    <t>Larsen &amp; Toubro Ltd (28-Feb-2023) **@</t>
  </si>
  <si>
    <t>INE110L14RL0</t>
  </si>
  <si>
    <t>Reliance Jio Infocomm Ltd (06-Mar-2023) **@</t>
  </si>
  <si>
    <t>INE001A14ZX2</t>
  </si>
  <si>
    <t>Housing Development Finance Corporation Ltd (16-Mar-2023) **@</t>
  </si>
  <si>
    <t>INE027214340</t>
  </si>
  <si>
    <t>BOB Financial Solutions Ltd (23-Mar-2023) **@</t>
  </si>
  <si>
    <t>INE891K14LT3</t>
  </si>
  <si>
    <t>Axis Finance Ltd (13-Jan-2023) **@</t>
  </si>
  <si>
    <t>INE700G14DY1</t>
  </si>
  <si>
    <t>HDFC Securities Ltd (13-Mar-2023) **@</t>
  </si>
  <si>
    <t>INE296A14TV5</t>
  </si>
  <si>
    <t>Bajaj Finance Ltd (13-Jan-2023) **@</t>
  </si>
  <si>
    <t>INE028E14LB3</t>
  </si>
  <si>
    <t>Kotak Securities Ltd (20-Feb-2023) **@</t>
  </si>
  <si>
    <t>INE110O14849</t>
  </si>
  <si>
    <t>Axis Securities Ltd (20-Feb-2023) **@</t>
  </si>
  <si>
    <t>INE824H14KH7</t>
  </si>
  <si>
    <t>Julius Baer Capital (India) Pvt Ltd (28-Mar-2023) **@</t>
  </si>
  <si>
    <t>Treasury Bill</t>
  </si>
  <si>
    <t>IN002022X288</t>
  </si>
  <si>
    <t>91 DTB (12-Jan-2023)</t>
  </si>
  <si>
    <t>IN002022X296</t>
  </si>
  <si>
    <t>91 DTB (19-Jan-2023)</t>
  </si>
  <si>
    <t>IN002022X304</t>
  </si>
  <si>
    <t>91 DTB (27-Jan-2023)</t>
  </si>
  <si>
    <t>IN002022X379</t>
  </si>
  <si>
    <t>91 DTB (16-Mar-2023)</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</si>
  <si>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</si>
  <si>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</si>
  <si>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</si>
  <si>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</si>
  <si>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</si>
  <si>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</si>
  <si>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</si>
  <si>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</si>
  <si>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</si>
  <si>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</si>
  <si>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</si>
  <si>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</si>
  <si>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</si>
  <si>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</si>
  <si>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</si>
  <si>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 xml:space="preserve">Primary Benchmark: Tier-1 Index: CRISIL Liquid Fund BI Index </t>
  </si>
  <si>
    <t>Risk level of tier-1 benchmark as on December 31, 2022</t>
  </si>
  <si>
    <t>Tier-2 Index: CRISIL Liquid Fund AI Index</t>
  </si>
  <si>
    <t>Risk level of tier-2 benchmark as on December 31, 2022</t>
  </si>
  <si>
    <t>Franklin India Overnight Fund</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</si>
  <si>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</si>
  <si>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</si>
  <si>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</si>
  <si>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</si>
  <si>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</si>
  <si>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</si>
  <si>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</si>
  <si>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</si>
  <si>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Primary Benchmark: Tier-1 Index: CRISIL Overnight Fund AI Index (Effective Apri 1, 2022, the benchmark of the scheme has been changed from CRISIL Overnight Index)</t>
  </si>
  <si>
    <t>Risk level of primary benchmark as on December 31, 2022</t>
  </si>
  <si>
    <t>Franklin India Savings Fund</t>
  </si>
  <si>
    <t>INE261F16629</t>
  </si>
  <si>
    <t>National Bank For Agriculture &amp; Rural Development (03-Feb-2023) **</t>
  </si>
  <si>
    <t>INE237A167N7</t>
  </si>
  <si>
    <t>Kotak Mahindra Bank Ltd (10-Feb-2023) **</t>
  </si>
  <si>
    <t>INE040A16CV8</t>
  </si>
  <si>
    <t>HDFC Bank Ltd (10-Feb-2023) **</t>
  </si>
  <si>
    <t>INE514E16BZ7</t>
  </si>
  <si>
    <t>Export-Import Bank Of India (24-Mar-2023) **</t>
  </si>
  <si>
    <t>INE562A16LJ7</t>
  </si>
  <si>
    <t>Indian Bank (05-Apr-2023) **</t>
  </si>
  <si>
    <t>INE028A16CT7</t>
  </si>
  <si>
    <t>Bank of Baroda (17-Aug-2023) **</t>
  </si>
  <si>
    <t>INE556F16986</t>
  </si>
  <si>
    <t>Small Industries Development Bank of India (29-Aug-2023) **</t>
  </si>
  <si>
    <t>INE090A161Y3</t>
  </si>
  <si>
    <t>ICICI Bank Ltd (11-Sep-2023) **</t>
  </si>
  <si>
    <t>INE238AD6215</t>
  </si>
  <si>
    <t>Axis Bank Ltd (06-Dec-2023) **</t>
  </si>
  <si>
    <t>INE476A16UL7</t>
  </si>
  <si>
    <t>Canara Bank (15-Dec-2023) **</t>
  </si>
  <si>
    <t>INE306N14UI0</t>
  </si>
  <si>
    <t>Tata Capital Financial Services Ltd (24-Mar-2023) **@</t>
  </si>
  <si>
    <t>INE110L14RD7</t>
  </si>
  <si>
    <t>Reliance Jio Infocomm Ltd (29-Sep-2023) **@</t>
  </si>
  <si>
    <t>INE001A14ZU8</t>
  </si>
  <si>
    <t>Housing Development Finance Corporation Ltd (28-Nov-2023) **@</t>
  </si>
  <si>
    <t>INE027E14NR7</t>
  </si>
  <si>
    <t>L&amp;T Finance Ltd (09-Feb-2023) **@</t>
  </si>
  <si>
    <t>INE824H14KI5</t>
  </si>
  <si>
    <t>Julius Baer Capital (India) Pvt Ltd (14-Mar-2023) **@</t>
  </si>
  <si>
    <t>INE763G14NI1</t>
  </si>
  <si>
    <t>ICICI Securities Ltd (17-Mar-2023) **@</t>
  </si>
  <si>
    <t>IN002022Y229</t>
  </si>
  <si>
    <t>182 DTB (02-Mar-2023)</t>
  </si>
  <si>
    <t>IN002021Z467</t>
  </si>
  <si>
    <t>364 DTB (02-Feb-2023)</t>
  </si>
  <si>
    <t>IN002021Z434</t>
  </si>
  <si>
    <t>364 DTB (12-Jan-2023)</t>
  </si>
  <si>
    <t xml:space="preserve">      Retail Plan Growth Option</t>
  </si>
  <si>
    <t xml:space="preserve">      Retail Plan Daily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</si>
  <si>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</si>
  <si>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</si>
  <si>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</si>
  <si>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</si>
  <si>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Monthly IDCW Option</t>
  </si>
  <si>
    <t xml:space="preserve">      Direct Retail Plan Quarterly IDCW Option</t>
  </si>
  <si>
    <t>Primary Benchmark: Tier-1 Index: NIFTY Money Market Index B-I (Effective Apri 1, 2022, the benchmark of the scheme has been changed from NIFTY Money Market Index)</t>
  </si>
  <si>
    <t>Risk level of tier-1 benchmark as on December 30, 2022</t>
  </si>
  <si>
    <t>Tier-2 Index: NIFTY Money Market Index A-I</t>
  </si>
  <si>
    <t>Risk level of tier-2 benchmark as on December 30, 2022</t>
  </si>
  <si>
    <t>Franklin India Floating Rate Fund</t>
  </si>
  <si>
    <t>INE831R07268</t>
  </si>
  <si>
    <t>Aditya Birla Housing Finance Ltd (364DTB +250 Bps) (17-Feb-2023) **</t>
  </si>
  <si>
    <t>ICRA AAA</t>
  </si>
  <si>
    <t>INE651J07739</t>
  </si>
  <si>
    <t>JM Financial Credit Solutions Ltd (1Y SBI MCLR + 460 Bps) (23-Jul-2024) **</t>
  </si>
  <si>
    <t>ICRA AA</t>
  </si>
  <si>
    <t>INE237A169P8</t>
  </si>
  <si>
    <t>Kotak Mahindra Bank Ltd (17-Aug-2023) **</t>
  </si>
  <si>
    <t>IN0020160084</t>
  </si>
  <si>
    <t>GOI FRB 2024 (07-Nov-2024)</t>
  </si>
  <si>
    <t>IN0020180041</t>
  </si>
  <si>
    <t>GOI FRB 2031 (07-Dec-2031)</t>
  </si>
  <si>
    <t>IN0020210160</t>
  </si>
  <si>
    <t>GOI FRB 2028 (04-Oct-2028)</t>
  </si>
  <si>
    <t>IN0020200120</t>
  </si>
  <si>
    <t>GOI FRB 2033 (22-Sep-2033)</t>
  </si>
  <si>
    <t>IN0020210137</t>
  </si>
  <si>
    <t>GOI FRB 2034 (30-Oct-2034)</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</si>
  <si>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</si>
  <si>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Primary Benchmark: CRISIL Low Duration Debt Index </t>
  </si>
  <si>
    <t>Franklin India Corporate Debt Fund</t>
  </si>
  <si>
    <t>INE861G08019</t>
  </si>
  <si>
    <t>8.62% Food Corporation Of India (22-Mar-2023) **</t>
  </si>
  <si>
    <t>ICRA AAA(CE)</t>
  </si>
  <si>
    <t>INE001A07SE1</t>
  </si>
  <si>
    <t>7.50% Housing Development Finance Corporation Ltd (08-Jan-2025) **</t>
  </si>
  <si>
    <t>INE941D07133</t>
  </si>
  <si>
    <t>8.45% Sikka Ports &amp; Terminals Ltd (12-Jun-2023) **</t>
  </si>
  <si>
    <t>INE733E08148</t>
  </si>
  <si>
    <t>6.55% NTPC Ltd (17-Apr-2023) **</t>
  </si>
  <si>
    <t>INE261F08CK9</t>
  </si>
  <si>
    <t>5.14% National Bank For Agriculture &amp; Rural Development (31-Jan-2024) **</t>
  </si>
  <si>
    <t>INE020B08AT3</t>
  </si>
  <si>
    <t>7.99% REC Ltd (23-Feb-2023) **</t>
  </si>
  <si>
    <t>CARE AAA</t>
  </si>
  <si>
    <t>INE020B08CM4</t>
  </si>
  <si>
    <t>6.99% REC Ltd (30-Sep-2024) **</t>
  </si>
  <si>
    <t>INE018A08AU7</t>
  </si>
  <si>
    <t>6.72% Larsen &amp; Toubro Ltd (24-Apr-2023) **</t>
  </si>
  <si>
    <t>INE053F07CC9</t>
  </si>
  <si>
    <t>6.19% Indian Railway Finance Corporation Ltd (28-Apr-2023) **</t>
  </si>
  <si>
    <t>INE557F08FJ5</t>
  </si>
  <si>
    <t>5.80% National Housing Bank (15-May-2023) **</t>
  </si>
  <si>
    <t>INE213A08040</t>
  </si>
  <si>
    <t>4.50% Oil &amp; Natural Gas Corporation Ltd (09-Feb-2024) **</t>
  </si>
  <si>
    <t>INE848E07989</t>
  </si>
  <si>
    <t>7.52% NHPC Ltd (06-Jun-2023) **</t>
  </si>
  <si>
    <t>INE094A08036</t>
  </si>
  <si>
    <t>7.00% Hindustan Petroleum Corporation Ltd (14-Aug-2024) **</t>
  </si>
  <si>
    <t>INE295J08022</t>
  </si>
  <si>
    <t>9.90% Tata Power Co Ltd (25-Aug-2028) **</t>
  </si>
  <si>
    <t>CARE AA</t>
  </si>
  <si>
    <t>INE115A07PA3</t>
  </si>
  <si>
    <t>5.23% LIC Housing Finance Ltd (26-Jul-2023) **</t>
  </si>
  <si>
    <t>INE053F07CU1</t>
  </si>
  <si>
    <t>5.04% Indian Railway Finance Corporation Ltd (05-May-2023) **</t>
  </si>
  <si>
    <t>INE020B08930</t>
  </si>
  <si>
    <t>8.30% REC Ltd (10-Apr-2025) **</t>
  </si>
  <si>
    <t>INE134E08KH0</t>
  </si>
  <si>
    <t>7.42% Power Finance Corporation Ltd (19-Nov-2024) **</t>
  </si>
  <si>
    <t>INE134E08JY7</t>
  </si>
  <si>
    <t>9.25% Power Finance Corporation Ltd (25-Sep-2024) **</t>
  </si>
  <si>
    <t xml:space="preserve">      Half Yearly IDCW Plan</t>
  </si>
  <si>
    <t xml:space="preserve">      Annual IDCW Plan</t>
  </si>
  <si>
    <t xml:space="preserve">      Direct Half Yearly IDCW Plan</t>
  </si>
  <si>
    <t xml:space="preserve">      Direct Annual IDCW Plan</t>
  </si>
  <si>
    <t>https://www.franklintempletonindia.com/download/en-in/latest%20updates/189ea834-ae3f-48eb-9d73-a9cc9cd9317e/franklin-templeton-update-on-reliance-broadcast-july-23-2020-kcg9m1gq-en-in.pdf</t>
  </si>
  <si>
    <t>h) Risk-o-meter</t>
  </si>
  <si>
    <t xml:space="preserve">Primary Benchmark: Tier-1 Index: NIFTY Corporate Bond Index B-III </t>
  </si>
  <si>
    <t>Franklin India Banking &amp; PSU Debt Fund</t>
  </si>
  <si>
    <t>INE261F08CI3</t>
  </si>
  <si>
    <t>5.47% National Bank For Agriculture &amp; Rural Development (11-Apr-2025) **</t>
  </si>
  <si>
    <t>IND AAA</t>
  </si>
  <si>
    <t>INE733E07JO9</t>
  </si>
  <si>
    <t>9.17% NTPC Ltd (21-Sep-2024) **</t>
  </si>
  <si>
    <t>INE020B08CK8</t>
  </si>
  <si>
    <t>6.88% REC Ltd (20-Mar-2025) **</t>
  </si>
  <si>
    <t>INE242A08452</t>
  </si>
  <si>
    <t>6.39% Indian Oil Corporation Ltd (06-Mar-2025) **</t>
  </si>
  <si>
    <t>INE556F08KA6</t>
  </si>
  <si>
    <t>7.25% Small Industries Development Bank Of India (31-Jul-2025) **</t>
  </si>
  <si>
    <t>INE020B08DH2</t>
  </si>
  <si>
    <t>5.81% REC Ltd (31-Dec-2025) **</t>
  </si>
  <si>
    <t>INE094A08077</t>
  </si>
  <si>
    <t>5.36% Hindustan Petroleum Corporation Ltd (11-Apr-2025) **</t>
  </si>
  <si>
    <t>INE020B08906</t>
  </si>
  <si>
    <t>8.27% REC Ltd (06-Feb-2025) **</t>
  </si>
  <si>
    <t>INE206D08261</t>
  </si>
  <si>
    <t>8.14% Nuclear Power Corporation of India Ltd (25-Mar-2026) **</t>
  </si>
  <si>
    <t>INE976G08064</t>
  </si>
  <si>
    <t>10.20% RBL Bank Ltd (15-Apr-2023) **</t>
  </si>
  <si>
    <t>ICRA AA-</t>
  </si>
  <si>
    <t>INE752E07MQ8</t>
  </si>
  <si>
    <t>8.40% Power Grid Corporation of India Ltd (27-May-2024) **</t>
  </si>
  <si>
    <t>INE514E08EP9</t>
  </si>
  <si>
    <t>8.25% Export-Import Bank of India (28-Sep-2025) **</t>
  </si>
  <si>
    <t>INE733E07JX0</t>
  </si>
  <si>
    <t>8.19% NTPC Ltd (15-Dec-2025) **</t>
  </si>
  <si>
    <t>INE476A16TR6</t>
  </si>
  <si>
    <t>Canara Bank (10-Mar-2023) **</t>
  </si>
  <si>
    <t>INE556F16952</t>
  </si>
  <si>
    <t>Small Industries Development Bank of India (23-Mar-2023)</t>
  </si>
  <si>
    <t>IN000624C071</t>
  </si>
  <si>
    <t>GOI STRIP (16-Jun-2024)</t>
  </si>
  <si>
    <t>Primary Benchmark: NIFTY Banking &amp; PSU Debt Index</t>
  </si>
  <si>
    <t>Franklin India Government Securities Fund</t>
  </si>
  <si>
    <t>IN002022Z135</t>
  </si>
  <si>
    <t>364 DTB (29-Jun-2023)</t>
  </si>
  <si>
    <t xml:space="preserve">      Growth Option</t>
  </si>
  <si>
    <t xml:space="preserve">      Quarterly IDCW Option</t>
  </si>
  <si>
    <t xml:space="preserve">      Direct Growth Option</t>
  </si>
  <si>
    <t xml:space="preserve">      Direct Quarterly IDCW Option</t>
  </si>
  <si>
    <t xml:space="preserve">Primary Benchmark: NIFTY All Duration G-Sec Index </t>
  </si>
  <si>
    <t>Franklin India Pension Plan</t>
  </si>
  <si>
    <t>INE110L08037</t>
  </si>
  <si>
    <t>9.25% Reliance Industries Ltd (17-Jun-2024) **</t>
  </si>
  <si>
    <t>Primary Benchmark: 40% Nifty 
500+60% Crisil Composite Bond Fund Index</t>
  </si>
  <si>
    <t>Franklin India Debt Hybrid Fund (No. of segregated Portfolio in the scheme - 1)</t>
  </si>
  <si>
    <t>Main Portfolio</t>
  </si>
  <si>
    <t>Primary Benchmark: CRISIL Hybrid 85+15 Conservative Index</t>
  </si>
  <si>
    <t>Franklin India Dynamic Accrual Fund (No. of segregated Portfolios in the scheme - 3) - (under winding up) $$$</t>
  </si>
  <si>
    <t>Rating ^^^</t>
  </si>
  <si>
    <t>(b) Privately Placed / Unlisted</t>
  </si>
  <si>
    <t>INE971Z07133</t>
  </si>
  <si>
    <t>12.25% Rivaaz Trade Ventures Pvt Ltd (30-Jun-2023) $$ @@@ **</t>
  </si>
  <si>
    <t>BWR D(CE)</t>
  </si>
  <si>
    <t>INE946S07189</t>
  </si>
  <si>
    <t>13.55% Nufuture Digital (India) Ltd (31-Dec-2023) $$ @@@ **</t>
  </si>
  <si>
    <t>INE971Z07190</t>
  </si>
  <si>
    <t>13.00% Rivaaz Trade Ventures Pvt Ltd (31-Dec-2023) $$ @@@ **</t>
  </si>
  <si>
    <t>$$ Indicates securties below investment grade or default</t>
  </si>
  <si>
    <t>^^^ Please note that the certificate of registration of Brickworks Ratings Pvt. Ltd. as a credit rating agency (CRA) has been cancelled by SEBI vide its order dated October 6, 2022. Securities Appellate Tribunal (SAT) has stayed the order on October 14, 2022 pending final hearing. As per SEBI circular SEBI/HO/DDHS/DDHS-RACPOD2/P/CIR/2022/140 dated October 13, 2022 the credit ratings assigned by the CRA shall be valid till such time the client withdraws the assignment and/or migrates the assignment to other CRA as specified or the CRA is wound-up, whichever is earlier.</t>
  </si>
  <si>
    <t>As on 07-Aug-2022*</t>
  </si>
  <si>
    <t>* All units in the scheme have been extinguished post distribution based on NAV dated Aug 07, 2022 which is the last declared NAV.</t>
  </si>
  <si>
    <t>NA</t>
  </si>
  <si>
    <t xml:space="preserve">This metric is computed basis market value of the securities (including accrued interest) held in the portfolio. Since the value of the securities held by the portfolio is currently zero, this metric is not applicable. </t>
  </si>
  <si>
    <t>https://www.franklintempletonindia.com/download/en-in/valuation-policy/a0e293eb-f28b-4edc-9535-c7d9e7321ddc/fair_valuation_reliance_big_reliance_infra_november_4_2020-kgox4tdb-en-in.pdf</t>
  </si>
  <si>
    <t>As of August 7, 2022, all units of Franklin India Dynamic Accrual Fund (FIDA)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FIDA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</si>
  <si>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Aug 07, 2022 which is the last declared NAV.</t>
  </si>
  <si>
    <t>Franklin India Dynamic Accrual Fund - Segregated Portfolio 2 - 10.90% Vodafone Idea Ltd (02-Sep-2023)</t>
  </si>
  <si>
    <t>INE669E08318</t>
  </si>
  <si>
    <t>10.90% Vodafone Idea Ltd (02-Sep-2023) $$ ^^ **</t>
  </si>
  <si>
    <t>CARE B+</t>
  </si>
  <si>
    <t xml:space="preserve"> $$ Indicates securties below investment grade or default</t>
  </si>
  <si>
    <t>^^ The security is currently valued at average of the price provided by AMFI designated valuation agencies and in accordance with the SEBI regulations, the interest is being accrued after applying the applicable haircut.</t>
  </si>
  <si>
    <t>Franklin India Dynamic Accrual Fund - Segregated Portfolio 3 - 9.50% Yes Bank Ltd CO 23 Dec 2021</t>
  </si>
  <si>
    <t>INE528G08352</t>
  </si>
  <si>
    <t>9.50% Yes Bank Ltd (23-Dec-2116) ~~~ $$ **</t>
  </si>
  <si>
    <t>CARE (withdrawn)/ ICRA D (hyb)</t>
  </si>
  <si>
    <t>~~~ Call option for December 23, 2021 has not been exercised by the issuer as per RBI Regulations and thereby, per SEBI circular dated March 22, 2021, maturity of the security has been moved to 100 years from the date of issuance.</t>
  </si>
  <si>
    <t>Franklin India Low Duration Fund (No. of segregated Portfolio in the scheme -2) - (under winding up) $$$</t>
  </si>
  <si>
    <t>This metric is computed basis market value of the securities (including accrued interest) held in the portfolio. Since there is no security in the portfolio, this metric is not applicable</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</si>
  <si>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</si>
  <si>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Risk-o-meter</t>
  </si>
  <si>
    <t>As of August 7, 2022, all units of Franklin India Low Duration Fund (FILDF)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FILDF has not been disclosed.</t>
  </si>
  <si>
    <t>Franklin India Low Duration Fund-Segregated Portfolio 2 - 10.90% Vodafone Idea Ltd (02-Sep-2023)</t>
  </si>
  <si>
    <t>Franklin India Short-Term Income Plan (No. of segregated Portfolios in the scheme - 3) - (under winding up) $$$</t>
  </si>
  <si>
    <t>INE01E708016</t>
  </si>
  <si>
    <t>10.32% Andhra Pradesh Capital Region Development Authority (16-Aug-2024) **</t>
  </si>
  <si>
    <t>CRISIL A-(CE) / 
BWR BBB+ (CE) / 
ACUITE BBB+(CE)</t>
  </si>
  <si>
    <t>INE01E708024</t>
  </si>
  <si>
    <t>10.32% Andhra Pradesh Capital Region Development Authority (16-Aug-2025) **</t>
  </si>
  <si>
    <t>INE01E708032</t>
  </si>
  <si>
    <t>10.32% Andhra Pradesh Capital Region Development Authority (16-Aug-2026) **</t>
  </si>
  <si>
    <t>BWR D</t>
  </si>
  <si>
    <t>INE080T07110</t>
  </si>
  <si>
    <t>14.15% Future Ideas Co Ltd (31-Jan-2023) $$ @@@ **</t>
  </si>
  <si>
    <t>INF200K01TK5</t>
  </si>
  <si>
    <t>SBI Overnight Fund - Direct Plan - Growth</t>
  </si>
  <si>
    <t xml:space="preserve">      Retail Plan Weekly IDCW Option</t>
  </si>
  <si>
    <t xml:space="preserve">      Institutional Plan Growth Option</t>
  </si>
  <si>
    <t xml:space="preserve">      Direct Retail Plan Weekly IDCW Option</t>
  </si>
  <si>
    <t>Primary Benchmark: CRISIL Short Term Bond Fund Index</t>
  </si>
  <si>
    <t>Franklin India Short Term Income Plan - Segregated Portfolio 2 - 10.90% Vodafone Idea Ltd (02-Sep-2023)</t>
  </si>
  <si>
    <t>Franklin India Short Term Income Plan - Segregated Portfolio 3 - 9.50% Yes Bank Ltd CO 23 Dec 2021</t>
  </si>
  <si>
    <t>Franklin India Ultra Short Bond Fund - (No. of segregated Portfolio in the scheme -1) - (under winding up) $$$</t>
  </si>
  <si>
    <t>NIL</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</si>
  <si>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</si>
  <si>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</si>
  <si>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</si>
  <si>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</si>
  <si>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</si>
  <si>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</si>
  <si>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As of August 7, 2022, all units of Franklin India Ultra Short Term Bond Fund (FIUBF) stand extinguished. 100% of the AUM of the scheme stands distributed to investors (except cases with incomplete KYC documentation or requiring remediation). There is no portfolio left to evaluate riskometer for the fund. On account of this, the riskometer for FIUBF has not been disclosed.</t>
  </si>
  <si>
    <t>Franklin India Income Opportunities Fund (No. of segregated Portfolio in the scheme - 2) - (under winding up) $$$</t>
  </si>
  <si>
    <t>INE080T07128</t>
  </si>
  <si>
    <t>14.15% Future Ideas Co Ltd (31-Dec-2023) $$ @@@ **</t>
  </si>
  <si>
    <t>As on 12-Dec-2021*</t>
  </si>
  <si>
    <t>* All units in the scheme have been extinguished post distribution based on NAV dated Dec 12, 2021 which is the last declared NAV.</t>
  </si>
  <si>
    <t>As on December 12, 2021, all units of Franklin India Income Opportunities Fund (FIIOF)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</si>
  <si>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</si>
  <si>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Income Opportunities Fund-Segregated Portfolio 2 - 10.90% Vodafone Idea Ltd (02-Sep-2023)</t>
  </si>
  <si>
    <t>Franklin India Credit Risk Fund (No. of segregated Portfolios in the scheme -3) - (under winding up) $$$</t>
  </si>
  <si>
    <t>INE946S07171</t>
  </si>
  <si>
    <t>13.55% Nufuture Digital (India) Ltd (31-Dec-2022) $$ @@@ **</t>
  </si>
  <si>
    <t>Primary Benchmark: NIFTY Credit Risk Bond Index</t>
  </si>
  <si>
    <t>Franklin India Credit Risk Fund-Segregated Portfolio 2 - 10.90% Vodafone Idea Ltd (02-Sep-2023)</t>
  </si>
  <si>
    <t>Franklin India Credit Risk Fund - Segregated Portfolio 3 - 9.50% Yes Bank Ltd CO 23 Dec 2021</t>
  </si>
  <si>
    <t xml:space="preserve">b) During the month additional instances of fair valuation/deviation from valuation price provided by the valuation agencies </t>
  </si>
  <si>
    <t>e) Risk-o-meter</t>
  </si>
  <si>
    <t>c) Residual maturity / Average Maturity as on 30-Dec-2022</t>
  </si>
  <si>
    <t>f) Residual maturity / Average Maturity as on 30-Dec-2022</t>
  </si>
  <si>
    <t>d) Residual maturity / Average Maturity as on 30-Dec-2022</t>
  </si>
  <si>
    <t>e) For ISIN INE445K07106 - 9.50% Reliance Broadcast Network Ltd (20-Jul-2020), the amount due at maturity was not received. For further details refer below link</t>
  </si>
  <si>
    <t>f) Risk-o-meter</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</si>
  <si>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</si>
  <si>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 xml:space="preserve">e) During the month additional instances of fair valuation/deviation from valuation price provided by the valuation agencies </t>
  </si>
  <si>
    <t xml:space="preserve">f) Risk-o-meter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</si>
  <si>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</si>
  <si>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f) @@@ Coupons/ part payments/ maturity payments were due to be paid by Nufuture Digital (India) Ltd. on July 31, 2020, September 2, 2020, by Future Ideas Co. Ltd. on July 31, 2020, September 30, 2020 and by Rivaaz Trade Ventures Pvt Ltd on July 31, 2020, August 31, 2020, September 30, 2020, October 31, 2020, November 7,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</si>
  <si>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</si>
  <si>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</si>
  <si>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Risk-o-meter</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</si>
  <si>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</si>
  <si>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</si>
  <si>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</si>
  <si>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</si>
  <si>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and by Rivaaz Trade Ventures Pvt Ltd on July 31, 2020, August 31, 2020, September 30, 2020, October 31, 2020, November 7, 2020, December 30, 2020, June 30,2021, December 30, 2021, June 30, 2022,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</si>
  <si>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</si>
  <si>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</si>
  <si>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e) @@@ Coupons/ part payments/ maturity payments were due to be paid by Nufuture Digital (India) Ltd. on July 31, 2020, by Future Ideas Co. Ltd. on July 31, 2020 and by Rivaaz Trade Ventures Pvt Ltd on August 31,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</si>
  <si>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</si>
  <si>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</si>
  <si>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February 28, 2022, March 31, 2022, April 30, 2022, May 31, 2022, June 30, 2022, July 31, 2022, August 31, 2022, September 30, 2022, October 31, 2022, November 30, 2022 by Future Ideas Co. Ltd. on July 31, 2020, September 30, 2020 and by Rivaaz Trade Ventures Pvt Ltd on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</si>
  <si>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</si>
  <si>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As on 30-Jun-2022 ***</t>
  </si>
  <si>
    <t>*** Allotment date for the scheme was September 06, 2022</t>
  </si>
  <si>
    <t>Primary Benchmark: 40% Nifty 500 TRI + 40% Nifty Short Duration Debt Index + 20% domestic gold price (Effective December 19, 2022, the benchmark of the scheme has been changed from CRISIL Hybrid 35+65 - Aggressive Index )</t>
  </si>
  <si>
    <t>Primary Benchmark: CRISIL Hybrid 50+50 - Moderate Index (Effective December 19, 2022, the benchmark of the scheme has been changed from CRISIL Hybrid 35+65 - Aggressive Index )</t>
  </si>
  <si>
    <t>ICICI Prudential Short Term Fund Direct - Growth Plan</t>
  </si>
  <si>
    <t>SBI Short Term Debt Fund Direct - Growth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</si>
</sst>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0.0000"/>
    <numFmt numFmtId="166" formatCode="#,##0.00%"/>
  </numFmts>
  <fonts count="12"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sz val="9"/>
      <color theme="1"/>
      <name val="Arial"/>
      <family val="2"/>
    </font>
    <font>
      <b/>
      <sz val="8"/>
      <color theme="1"/>
      <name val="Arial"/>
      <family val="2"/>
    </font>
    <font>
      <sz val="8"/>
      <color theme="1"/>
      <name val="Arial"/>
      <family val="2"/>
    </font>
    <font>
      <u/>
      <sz val="11"/>
      <color theme="10"/>
      <name val="Calibri"/>
      <family val="2"/>
      <scheme val="minor"/>
    </font>
    <font>
      <u/>
      <sz val="8"/>
      <color theme="10"/>
      <name val="Arial"/>
      <family val="2"/>
    </font>
    <font>
      <sz val="8"/>
      <name val="Arial"/>
      <family val="2"/>
    </font>
    <font>
      <b/>
      <sz val="9"/>
      <color theme="1"/>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8" fillId="0" borderId="0" applyNumberFormat="0" applyFill="0" applyBorder="0" applyAlignment="0" applyProtection="0"/>
  </cellStyleXfs>
  <cellXfs count="85">
    <xf numFmtId="0" fontId="0" fillId="0" borderId="0" xfId="0"/>
    <xf numFmtId="0" fontId="5"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5" fillId="2" borderId="0" xfId="0" applyNumberFormat="1" applyFont="1" applyFill="1"/>
    <xf numFmtId="0" fontId="6" fillId="0" borderId="1" xfId="0" applyFont="1" applyBorder="1" applyAlignment="1">
      <alignment vertical="center"/>
    </xf>
    <xf numFmtId="0" fontId="7" fillId="2" borderId="0" xfId="0" applyFont="1" applyFill="1"/>
    <xf numFmtId="0" fontId="3" fillId="2" borderId="0" xfId="0" applyFont="1" applyFill="1" applyAlignment="1">
      <alignment horizontal="left" vertical="top"/>
    </xf>
    <xf numFmtId="4" fontId="7" fillId="3" borderId="0" xfId="0" applyNumberFormat="1" applyFont="1" applyFill="1"/>
    <xf numFmtId="39" fontId="7" fillId="2" borderId="0" xfId="0" applyNumberFormat="1" applyFont="1" applyFill="1"/>
    <xf numFmtId="39" fontId="7" fillId="3" borderId="0" xfId="0" applyNumberFormat="1" applyFont="1" applyFill="1"/>
    <xf numFmtId="2"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2" borderId="0" xfId="0" applyFont="1" applyFill="1"/>
    <xf numFmtId="39" fontId="6" fillId="3" borderId="0" xfId="0" applyNumberFormat="1" applyFont="1" applyFill="1"/>
    <xf numFmtId="0" fontId="6" fillId="2" borderId="3" xfId="0" applyFont="1" applyFill="1" applyBorder="1"/>
    <xf numFmtId="0" fontId="7" fillId="2" borderId="3" xfId="0" applyFont="1" applyFill="1" applyBorder="1"/>
    <xf numFmtId="39" fontId="7" fillId="2" borderId="3" xfId="0" applyNumberFormat="1" applyFont="1" applyFill="1" applyBorder="1"/>
    <xf numFmtId="39" fontId="7" fillId="3" borderId="3" xfId="0" applyNumberFormat="1" applyFont="1" applyFill="1" applyBorder="1"/>
    <xf numFmtId="0" fontId="6" fillId="2" borderId="4" xfId="0"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3" fontId="7" fillId="2" borderId="4" xfId="0" applyNumberFormat="1" applyFont="1" applyFill="1" applyBorder="1"/>
    <xf numFmtId="39" fontId="6" fillId="2" borderId="4" xfId="0" applyNumberFormat="1" applyFont="1" applyFill="1" applyBorder="1"/>
    <xf numFmtId="39" fontId="6" fillId="3" borderId="4" xfId="0" applyNumberFormat="1" applyFont="1" applyFill="1" applyBorder="1"/>
    <xf numFmtId="0" fontId="6" fillId="2" borderId="5" xfId="0" applyFont="1" applyFill="1" applyBorder="1"/>
    <xf numFmtId="39" fontId="6" fillId="2" borderId="5" xfId="0" applyNumberFormat="1" applyFont="1" applyFill="1" applyBorder="1"/>
    <xf numFmtId="39" fontId="6" fillId="3" borderId="5" xfId="0" applyNumberFormat="1" applyFont="1" applyFill="1" applyBorder="1"/>
    <xf numFmtId="0" fontId="6" fillId="2" borderId="0" xfId="0" applyFont="1" applyFill="1" applyAlignment="1">
      <alignment horizontal="right"/>
    </xf>
    <xf numFmtId="165" fontId="7" fillId="2" borderId="0" xfId="0" applyNumberFormat="1" applyFont="1" applyFill="1"/>
    <xf numFmtId="4" fontId="7" fillId="2" borderId="0" xfId="0" applyNumberFormat="1" applyFont="1" applyFill="1"/>
    <xf numFmtId="0" fontId="6" fillId="2" borderId="1" xfId="0" applyFont="1" applyFill="1" applyBorder="1" applyAlignment="1">
      <alignment horizontal="center"/>
    </xf>
    <xf numFmtId="165" fontId="7" fillId="2" borderId="1" xfId="0" applyNumberFormat="1" applyFont="1" applyFill="1" applyBorder="1"/>
    <xf numFmtId="166" fontId="7" fillId="2" borderId="0" xfId="0" applyNumberFormat="1" applyFont="1" applyFill="1"/>
    <xf numFmtId="0" fontId="9" fillId="2" borderId="0" xfId="1" applyFont="1" applyFill="1"/>
    <xf numFmtId="0" fontId="6" fillId="3" borderId="0" xfId="0" applyFont="1" applyFill="1"/>
    <xf numFmtId="0" fontId="9" fillId="3" borderId="0" xfId="1" applyFont="1" applyFill="1"/>
    <xf numFmtId="0" fontId="7" fillId="3" borderId="0" xfId="0" applyFont="1" applyFill="1"/>
    <xf numFmtId="2" fontId="6" fillId="0" borderId="1" xfId="0" applyNumberFormat="1" applyFont="1" applyBorder="1" applyAlignment="1">
      <alignment horizontal="center" vertical="center" wrapText="1"/>
    </xf>
    <xf numFmtId="0" fontId="7" fillId="2" borderId="4" xfId="0" applyFont="1" applyFill="1" applyBorder="1" applyAlignment="1">
      <alignment wrapText="1"/>
    </xf>
    <xf numFmtId="39" fontId="6" fillId="3" borderId="0" xfId="0" applyNumberFormat="1" applyFont="1" applyFill="1" applyAlignment="1">
      <alignment horizontal="right"/>
    </xf>
    <xf numFmtId="0" fontId="6" fillId="0" borderId="0" xfId="0" applyFont="1"/>
    <xf numFmtId="2" fontId="3" fillId="0" borderId="1" xfId="0" applyNumberFormat="1" applyFont="1" applyBorder="1" applyAlignment="1">
      <alignment horizontal="center" vertical="center" wrapText="1"/>
    </xf>
    <xf numFmtId="0" fontId="10" fillId="0" borderId="0" xfId="0" applyFont="1" applyAlignment="1">
      <alignment horizontal="right"/>
    </xf>
    <xf numFmtId="39" fontId="6" fillId="0" borderId="4" xfId="0" applyNumberFormat="1" applyFont="1" applyBorder="1"/>
    <xf numFmtId="0" fontId="8" fillId="2" borderId="0" xfId="1" applyFill="1"/>
    <xf numFmtId="0" fontId="6" fillId="3" borderId="0" xfId="0" applyFont="1" applyFill="1" applyAlignment="1">
      <alignment vertical="top" wrapText="1"/>
    </xf>
    <xf numFmtId="0" fontId="6" fillId="3" borderId="0" xfId="0" applyFont="1" applyFill="1" applyAlignment="1">
      <alignment wrapText="1"/>
    </xf>
    <xf numFmtId="0" fontId="11" fillId="2" borderId="0" xfId="0" applyFont="1" applyFill="1"/>
    <xf numFmtId="4" fontId="7" fillId="2" borderId="0" xfId="0" applyNumberFormat="1" applyFont="1" applyFill="1" applyAlignment="1">
      <alignment horizontal="right"/>
    </xf>
    <xf numFmtId="164" fontId="6" fillId="2" borderId="4" xfId="0" applyNumberFormat="1" applyFont="1" applyFill="1" applyBorder="1"/>
    <xf numFmtId="39" fontId="6" fillId="2" borderId="3" xfId="0" applyNumberFormat="1" applyFont="1" applyFill="1" applyBorder="1"/>
    <xf numFmtId="165" fontId="7" fillId="0" borderId="0" xfId="0" applyNumberFormat="1" applyFont="1" applyAlignment="1">
      <alignment horizontal="right"/>
    </xf>
    <xf numFmtId="0" fontId="4" fillId="0" borderId="0" xfId="0" applyFont="1" applyAlignment="1">
      <alignment vertical="center" wrapText="1"/>
    </xf>
    <xf numFmtId="0" fontId="6" fillId="2" borderId="0" xfId="0" applyFont="1" applyFill="1" applyAlignment="1">
      <alignment horizontal="justify" wrapText="1"/>
    </xf>
    <xf numFmtId="0" fontId="0" fillId="0" borderId="0" xfId="0" applyAlignment="1">
      <alignment horizontal="justify" wrapText="1"/>
    </xf>
    <xf numFmtId="0" fontId="6" fillId="3" borderId="0" xfId="0" applyFont="1" applyFill="1" applyAlignment="1">
      <alignment horizontal="justify" wrapText="1"/>
    </xf>
    <xf numFmtId="0" fontId="0" fillId="3" borderId="0" xfId="0" applyFill="1" applyAlignment="1">
      <alignment horizontal="justify" wrapText="1"/>
    </xf>
    <xf numFmtId="15" fontId="7" fillId="3" borderId="0" xfId="0" applyNumberFormat="1" applyFont="1" applyFill="1"/>
    <xf numFmtId="15" fontId="7" fillId="2" borderId="0" xfId="0" applyNumberFormat="1" applyFont="1" applyFill="1"/>
    <xf numFmtId="165" fontId="7" fillId="0" borderId="0" xfId="0" applyNumberFormat="1" applyFont="1"/>
    <xf numFmtId="165" fontId="7" fillId="2" borderId="0" xfId="0" applyNumberFormat="1" applyFont="1" applyFill="1" applyAlignment="1">
      <alignment horizontal="right"/>
    </xf>
    <xf numFmtId="39" fontId="6" fillId="2" borderId="0" xfId="0" applyNumberFormat="1" applyFont="1" applyFill="1"/>
    <xf numFmtId="0" fontId="7" fillId="2" borderId="6" xfId="0" applyFont="1" applyFill="1" applyBorder="1"/>
    <xf numFmtId="0" fontId="7" fillId="2" borderId="7" xfId="0" applyFont="1" applyFill="1" applyBorder="1"/>
    <xf numFmtId="0" fontId="4" fillId="4" borderId="2" xfId="0" applyFont="1" applyFill="1" applyBorder="1" applyAlignment="1">
      <alignment horizontal="center" vertical="center" wrapText="1"/>
    </xf>
    <xf numFmtId="0" fontId="4" fillId="4" borderId="0" xfId="0" applyFont="1" applyFill="1" applyAlignment="1">
      <alignment horizontal="center" vertical="center" wrapText="1"/>
    </xf>
    <xf numFmtId="0" fontId="6" fillId="2" borderId="6" xfId="0" applyFont="1" applyFill="1" applyBorder="1"/>
    <xf numFmtId="0" fontId="6" fillId="2" borderId="7" xfId="0" applyFont="1" applyFill="1" applyBorder="1"/>
    <xf numFmtId="0" fontId="6" fillId="2" borderId="0" xfId="0" applyFont="1" applyFill="1" applyAlignment="1">
      <alignment wrapText="1"/>
    </xf>
    <xf numFmtId="0" fontId="0" fillId="0" borderId="0" xfId="0" applyAlignment="1">
      <alignment wrapText="1"/>
    </xf>
    <xf numFmtId="0" fontId="7" fillId="2" borderId="0" xfId="0" applyFont="1" applyFill="1" applyAlignment="1">
      <alignment horizontal="justify" wrapText="1"/>
    </xf>
    <xf numFmtId="0" fontId="6" fillId="2" borderId="0" xfId="0" applyFont="1" applyFill="1" applyAlignment="1">
      <alignment horizontal="justify" wrapText="1"/>
    </xf>
    <xf numFmtId="0" fontId="0" fillId="0" borderId="0" xfId="0" applyAlignment="1">
      <alignment horizontal="justify" wrapText="1"/>
    </xf>
    <xf numFmtId="0" fontId="6" fillId="2" borderId="0" xfId="0" applyFont="1" applyFill="1" applyAlignment="1">
      <alignment horizontal="left" wrapText="1"/>
    </xf>
    <xf numFmtId="0" fontId="6" fillId="2" borderId="0" xfId="0" applyFont="1" applyFill="1" applyAlignment="1">
      <alignment horizontal="left" vertical="center" wrapText="1"/>
    </xf>
    <xf numFmtId="0" fontId="7" fillId="3" borderId="0" xfId="0" applyFont="1" applyFill="1" applyAlignment="1">
      <alignment wrapText="1"/>
    </xf>
    <xf numFmtId="0" fontId="6" fillId="2" borderId="0" xfId="0" applyFont="1" applyFill="1" applyAlignment="1">
      <alignment vertical="center" wrapText="1"/>
    </xf>
    <xf numFmtId="0" fontId="6" fillId="2" borderId="6" xfId="0" applyFont="1" applyFill="1" applyBorder="1" applyAlignment="1">
      <alignment horizontal="center"/>
    </xf>
    <xf numFmtId="0" fontId="6" fillId="2" borderId="8" xfId="0" applyFont="1" applyFill="1" applyBorder="1" applyAlignment="1">
      <alignment horizontal="center"/>
    </xf>
    <xf numFmtId="0" fontId="6" fillId="2" borderId="7" xfId="0" applyFont="1" applyFill="1" applyBorder="1" applyAlignment="1">
      <alignment horizontal="center"/>
    </xf>
    <xf numFmtId="0" fontId="7" fillId="3" borderId="0" xfId="0" applyFont="1" applyFill="1" applyAlignment="1">
      <alignment vertical="top" wrapText="1"/>
    </xf>
    <xf numFmtId="0" fontId="6" fillId="2" borderId="0" xfId="0" applyFont="1" applyFill="1" applyAlignment="1">
      <alignment vertical="top" wrapText="1"/>
    </xf>
  </cellXfs>
  <cellStyles count="2">
    <cellStyle name="Hyperlink" xfId="1" builtinId="8"/>
    <cellStyle name="Normal" xfId="0" builtinId="0"/>
  </cellStyles>
  <dxfs count="98">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9.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20.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3.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12.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95</xdr:row>
      <xdr:rowOff>83820</xdr:rowOff>
    </xdr:from>
    <xdr:to>
      <xdr:col>0</xdr:col>
      <xdr:colOff>2260600</xdr:colOff>
      <xdr:row>106</xdr:row>
      <xdr:rowOff>121920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4723745"/>
          <a:ext cx="2216150" cy="1609725"/>
        </a:xfrm>
        <a:prstGeom prst="rect">
          <a:avLst/>
        </a:prstGeom>
        <a:noFill/>
        <a:ln>
          <a:noFill/>
        </a:ln>
      </xdr:spPr>
    </xdr:pic>
    <xdr:clientData/>
  </xdr:twoCellAnchor>
  <xdr:twoCellAnchor editAs="oneCell">
    <xdr:from>
      <xdr:col>0</xdr:col>
      <xdr:colOff>57150</xdr:colOff>
      <xdr:row>128</xdr:row>
      <xdr:rowOff>76200</xdr:rowOff>
    </xdr:from>
    <xdr:to>
      <xdr:col>0</xdr:col>
      <xdr:colOff>2266950</xdr:colOff>
      <xdr:row>139</xdr:row>
      <xdr:rowOff>114300</xdr:rowOff>
    </xdr:to>
    <xdr:pic>
      <xdr:nvPicPr>
        <xdr:cNvPr id="3" name="Picture 1">
          <a:extLst>
            <a:ext uri="{FF2B5EF4-FFF2-40B4-BE49-F238E27FC236}">
              <a16:creationId xmlns:a16="http://schemas.microsoft.com/office/drawing/2014/main" id="{F1ABF1E9-F84F-4377-BE18-12204BA7C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9431000"/>
          <a:ext cx="22098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111</xdr:row>
      <xdr:rowOff>52070</xdr:rowOff>
    </xdr:from>
    <xdr:to>
      <xdr:col>0</xdr:col>
      <xdr:colOff>2311400</xdr:colOff>
      <xdr:row>122</xdr:row>
      <xdr:rowOff>90170</xdr:rowOff>
    </xdr:to>
    <xdr:pic>
      <xdr:nvPicPr>
        <xdr:cNvPr id="4" name="Picture 3">
          <a:extLst>
            <a:ext uri="{FF2B5EF4-FFF2-40B4-BE49-F238E27FC236}">
              <a16:creationId xmlns:a16="http://schemas.microsoft.com/office/drawing/2014/main" id="{FC03D471-791A-4456-B5EF-1E26F49AA2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6977995"/>
          <a:ext cx="2216150" cy="16097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87316</xdr:colOff>
      <xdr:row>124</xdr:row>
      <xdr:rowOff>0</xdr:rowOff>
    </xdr:from>
    <xdr:to>
      <xdr:col>0</xdr:col>
      <xdr:colOff>2373316</xdr:colOff>
      <xdr:row>135</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18068925"/>
          <a:ext cx="2286000" cy="1637665"/>
        </a:xfrm>
        <a:prstGeom prst="rect">
          <a:avLst/>
        </a:prstGeom>
        <a:noFill/>
        <a:ln>
          <a:noFill/>
        </a:ln>
      </xdr:spPr>
    </xdr:pic>
    <xdr:clientData/>
  </xdr:twoCellAnchor>
  <xdr:twoCellAnchor editAs="oneCell">
    <xdr:from>
      <xdr:col>0</xdr:col>
      <xdr:colOff>82550</xdr:colOff>
      <xdr:row>108</xdr:row>
      <xdr:rowOff>63500</xdr:rowOff>
    </xdr:from>
    <xdr:to>
      <xdr:col>0</xdr:col>
      <xdr:colOff>2362200</xdr:colOff>
      <xdr:row>119</xdr:row>
      <xdr:rowOff>61595</xdr:rowOff>
    </xdr:to>
    <xdr:pic>
      <xdr:nvPicPr>
        <xdr:cNvPr id="3" name="Picture 2">
          <a:extLst>
            <a:ext uri="{FF2B5EF4-FFF2-40B4-BE49-F238E27FC236}">
              <a16:creationId xmlns:a16="http://schemas.microsoft.com/office/drawing/2014/main" id="{3DBF3322-CB57-484A-B6B2-E2FF2F3691A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50" y="15846425"/>
          <a:ext cx="2279650" cy="156972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112</xdr:row>
      <xdr:rowOff>71434</xdr:rowOff>
    </xdr:from>
    <xdr:to>
      <xdr:col>0</xdr:col>
      <xdr:colOff>2343155</xdr:colOff>
      <xdr:row>123</xdr:row>
      <xdr:rowOff>65719</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5854359"/>
          <a:ext cx="2263775" cy="1565910"/>
        </a:xfrm>
        <a:prstGeom prst="rect">
          <a:avLst/>
        </a:prstGeom>
        <a:noFill/>
        <a:ln>
          <a:noFill/>
        </a:ln>
      </xdr:spPr>
    </xdr:pic>
    <xdr:clientData/>
  </xdr:twoCellAnchor>
  <xdr:twoCellAnchor editAs="oneCell">
    <xdr:from>
      <xdr:col>0</xdr:col>
      <xdr:colOff>93663</xdr:colOff>
      <xdr:row>127</xdr:row>
      <xdr:rowOff>55563</xdr:rowOff>
    </xdr:from>
    <xdr:to>
      <xdr:col>0</xdr:col>
      <xdr:colOff>2357438</xdr:colOff>
      <xdr:row>138</xdr:row>
      <xdr:rowOff>53658</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663" y="17981613"/>
          <a:ext cx="2263775" cy="156972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86591</xdr:colOff>
      <xdr:row>118</xdr:row>
      <xdr:rowOff>103909</xdr:rowOff>
    </xdr:from>
    <xdr:to>
      <xdr:col>0</xdr:col>
      <xdr:colOff>2350366</xdr:colOff>
      <xdr:row>129</xdr:row>
      <xdr:rowOff>98194</xdr:rowOff>
    </xdr:to>
    <xdr:pic>
      <xdr:nvPicPr>
        <xdr:cNvPr id="2" name="Picture 1">
          <a:extLst>
            <a:ext uri="{FF2B5EF4-FFF2-40B4-BE49-F238E27FC236}">
              <a16:creationId xmlns:a16="http://schemas.microsoft.com/office/drawing/2014/main" id="{60F6FCC2-73A3-4D6A-A7DA-28FACEFD5E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1" y="17172709"/>
          <a:ext cx="2263775" cy="1565910"/>
        </a:xfrm>
        <a:prstGeom prst="rect">
          <a:avLst/>
        </a:prstGeom>
        <a:noFill/>
        <a:ln>
          <a:noFill/>
        </a:ln>
      </xdr:spPr>
    </xdr:pic>
    <xdr:clientData/>
  </xdr:twoCellAnchor>
  <xdr:oneCellAnchor>
    <xdr:from>
      <xdr:col>0</xdr:col>
      <xdr:colOff>69273</xdr:colOff>
      <xdr:row>136</xdr:row>
      <xdr:rowOff>121228</xdr:rowOff>
    </xdr:from>
    <xdr:ext cx="2300605" cy="1454150"/>
    <xdr:pic>
      <xdr:nvPicPr>
        <xdr:cNvPr id="3" name="Picture 2">
          <a:extLst>
            <a:ext uri="{FF2B5EF4-FFF2-40B4-BE49-F238E27FC236}">
              <a16:creationId xmlns:a16="http://schemas.microsoft.com/office/drawing/2014/main" id="{76AA28AF-FC38-4FB7-89DD-9921C5100CB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3" y="19761778"/>
          <a:ext cx="2300605" cy="145415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76</xdr:row>
      <xdr:rowOff>55558</xdr:rowOff>
    </xdr:from>
    <xdr:to>
      <xdr:col>0</xdr:col>
      <xdr:colOff>2346965</xdr:colOff>
      <xdr:row>87</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552108"/>
          <a:ext cx="2267585" cy="1637665"/>
        </a:xfrm>
        <a:prstGeom prst="rect">
          <a:avLst/>
        </a:prstGeom>
        <a:noFill/>
        <a:ln>
          <a:noFill/>
        </a:ln>
      </xdr:spPr>
    </xdr:pic>
    <xdr:clientData/>
  </xdr:twoCellAnchor>
  <xdr:twoCellAnchor editAs="oneCell">
    <xdr:from>
      <xdr:col>0</xdr:col>
      <xdr:colOff>95251</xdr:colOff>
      <xdr:row>93</xdr:row>
      <xdr:rowOff>0</xdr:rowOff>
    </xdr:from>
    <xdr:to>
      <xdr:col>0</xdr:col>
      <xdr:colOff>2362836</xdr:colOff>
      <xdr:row>104</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2925425"/>
          <a:ext cx="2267585" cy="163766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79380</xdr:colOff>
      <xdr:row>84</xdr:row>
      <xdr:rowOff>55558</xdr:rowOff>
    </xdr:from>
    <xdr:to>
      <xdr:col>0</xdr:col>
      <xdr:colOff>2346965</xdr:colOff>
      <xdr:row>95</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123733"/>
          <a:ext cx="2267585" cy="1532890"/>
        </a:xfrm>
        <a:prstGeom prst="rect">
          <a:avLst/>
        </a:prstGeom>
        <a:noFill/>
        <a:ln>
          <a:noFill/>
        </a:ln>
      </xdr:spPr>
    </xdr:pic>
    <xdr:clientData/>
  </xdr:twoCellAnchor>
  <xdr:twoCellAnchor editAs="oneCell">
    <xdr:from>
      <xdr:col>0</xdr:col>
      <xdr:colOff>79375</xdr:colOff>
      <xdr:row>99</xdr:row>
      <xdr:rowOff>119062</xdr:rowOff>
    </xdr:from>
    <xdr:to>
      <xdr:col>0</xdr:col>
      <xdr:colOff>2346960</xdr:colOff>
      <xdr:row>111</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4330362"/>
          <a:ext cx="2267585" cy="165354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95256</xdr:colOff>
      <xdr:row>94</xdr:row>
      <xdr:rowOff>0</xdr:rowOff>
    </xdr:from>
    <xdr:to>
      <xdr:col>0</xdr:col>
      <xdr:colOff>2362841</xdr:colOff>
      <xdr:row>105</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3925550"/>
          <a:ext cx="2267585" cy="1574165"/>
        </a:xfrm>
        <a:prstGeom prst="rect">
          <a:avLst/>
        </a:prstGeom>
        <a:noFill/>
        <a:ln>
          <a:noFill/>
        </a:ln>
      </xdr:spPr>
    </xdr:pic>
    <xdr:clientData/>
  </xdr:twoCellAnchor>
  <xdr:twoCellAnchor editAs="oneCell">
    <xdr:from>
      <xdr:col>0</xdr:col>
      <xdr:colOff>95256</xdr:colOff>
      <xdr:row>110</xdr:row>
      <xdr:rowOff>0</xdr:rowOff>
    </xdr:from>
    <xdr:to>
      <xdr:col>0</xdr:col>
      <xdr:colOff>2362841</xdr:colOff>
      <xdr:row>121</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211550"/>
          <a:ext cx="2267585" cy="15741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63504</xdr:colOff>
      <xdr:row>114</xdr:row>
      <xdr:rowOff>0</xdr:rowOff>
    </xdr:from>
    <xdr:to>
      <xdr:col>0</xdr:col>
      <xdr:colOff>2331089</xdr:colOff>
      <xdr:row>125</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6497300"/>
          <a:ext cx="2267585" cy="1637665"/>
        </a:xfrm>
        <a:prstGeom prst="rect">
          <a:avLst/>
        </a:prstGeom>
        <a:noFill/>
        <a:ln>
          <a:noFill/>
        </a:ln>
      </xdr:spPr>
    </xdr:pic>
    <xdr:clientData/>
  </xdr:twoCellAnchor>
  <xdr:twoCellAnchor editAs="oneCell">
    <xdr:from>
      <xdr:col>0</xdr:col>
      <xdr:colOff>79376</xdr:colOff>
      <xdr:row>130</xdr:row>
      <xdr:rowOff>0</xdr:rowOff>
    </xdr:from>
    <xdr:to>
      <xdr:col>0</xdr:col>
      <xdr:colOff>2346961</xdr:colOff>
      <xdr:row>141</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8783300"/>
          <a:ext cx="2267585" cy="1637665"/>
        </a:xfrm>
        <a:prstGeom prst="rect">
          <a:avLst/>
        </a:prstGeom>
        <a:noFill/>
        <a:ln>
          <a:noFill/>
        </a:ln>
      </xdr:spPr>
    </xdr:pic>
    <xdr:clientData/>
  </xdr:twoCellAnchor>
  <xdr:twoCellAnchor editAs="oneCell">
    <xdr:from>
      <xdr:col>0</xdr:col>
      <xdr:colOff>63504</xdr:colOff>
      <xdr:row>114</xdr:row>
      <xdr:rowOff>0</xdr:rowOff>
    </xdr:from>
    <xdr:to>
      <xdr:col>0</xdr:col>
      <xdr:colOff>2331089</xdr:colOff>
      <xdr:row>125</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6497300"/>
          <a:ext cx="2267585" cy="1637665"/>
        </a:xfrm>
        <a:prstGeom prst="rect">
          <a:avLst/>
        </a:prstGeom>
        <a:noFill/>
        <a:ln>
          <a:noFill/>
        </a:ln>
      </xdr:spPr>
    </xdr:pic>
    <xdr:clientData/>
  </xdr:twoCellAnchor>
  <xdr:twoCellAnchor editAs="oneCell">
    <xdr:from>
      <xdr:col>0</xdr:col>
      <xdr:colOff>79376</xdr:colOff>
      <xdr:row>130</xdr:row>
      <xdr:rowOff>0</xdr:rowOff>
    </xdr:from>
    <xdr:to>
      <xdr:col>0</xdr:col>
      <xdr:colOff>2346961</xdr:colOff>
      <xdr:row>141</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8783300"/>
          <a:ext cx="2267585" cy="163766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110</xdr:row>
      <xdr:rowOff>0</xdr:rowOff>
    </xdr:from>
    <xdr:to>
      <xdr:col>0</xdr:col>
      <xdr:colOff>2362841</xdr:colOff>
      <xdr:row>121</xdr:row>
      <xdr:rowOff>2540</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640175"/>
          <a:ext cx="2267585" cy="1574165"/>
        </a:xfrm>
        <a:prstGeom prst="rect">
          <a:avLst/>
        </a:prstGeom>
        <a:noFill/>
        <a:ln>
          <a:noFill/>
        </a:ln>
      </xdr:spPr>
    </xdr:pic>
    <xdr:clientData/>
  </xdr:twoCellAnchor>
  <xdr:twoCellAnchor editAs="oneCell">
    <xdr:from>
      <xdr:col>0</xdr:col>
      <xdr:colOff>71437</xdr:colOff>
      <xdr:row>126</xdr:row>
      <xdr:rowOff>0</xdr:rowOff>
    </xdr:from>
    <xdr:to>
      <xdr:col>0</xdr:col>
      <xdr:colOff>2339022</xdr:colOff>
      <xdr:row>137</xdr:row>
      <xdr:rowOff>2540</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18926175"/>
          <a:ext cx="2267585" cy="157416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95256</xdr:colOff>
      <xdr:row>80</xdr:row>
      <xdr:rowOff>0</xdr:rowOff>
    </xdr:from>
    <xdr:to>
      <xdr:col>0</xdr:col>
      <xdr:colOff>2362841</xdr:colOff>
      <xdr:row>91</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782425"/>
          <a:ext cx="2267585" cy="1574165"/>
        </a:xfrm>
        <a:prstGeom prst="rect">
          <a:avLst/>
        </a:prstGeom>
        <a:noFill/>
        <a:ln>
          <a:noFill/>
        </a:ln>
      </xdr:spPr>
    </xdr:pic>
    <xdr:clientData/>
  </xdr:twoCellAnchor>
  <xdr:twoCellAnchor editAs="oneCell">
    <xdr:from>
      <xdr:col>0</xdr:col>
      <xdr:colOff>87318</xdr:colOff>
      <xdr:row>96</xdr:row>
      <xdr:rowOff>0</xdr:rowOff>
    </xdr:from>
    <xdr:to>
      <xdr:col>0</xdr:col>
      <xdr:colOff>2352998</xdr:colOff>
      <xdr:row>107</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4068425"/>
          <a:ext cx="2265680" cy="157416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87315</xdr:colOff>
      <xdr:row>65</xdr:row>
      <xdr:rowOff>0</xdr:rowOff>
    </xdr:from>
    <xdr:to>
      <xdr:col>0</xdr:col>
      <xdr:colOff>2354900</xdr:colOff>
      <xdr:row>76</xdr:row>
      <xdr:rowOff>66040</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9639300"/>
          <a:ext cx="2267585" cy="1637665"/>
        </a:xfrm>
        <a:prstGeom prst="rect">
          <a:avLst/>
        </a:prstGeom>
        <a:noFill/>
        <a:ln>
          <a:noFill/>
        </a:ln>
      </xdr:spPr>
    </xdr:pic>
    <xdr:clientData/>
  </xdr:twoCellAnchor>
  <xdr:twoCellAnchor editAs="oneCell">
    <xdr:from>
      <xdr:col>0</xdr:col>
      <xdr:colOff>79378</xdr:colOff>
      <xdr:row>81</xdr:row>
      <xdr:rowOff>0</xdr:rowOff>
    </xdr:from>
    <xdr:to>
      <xdr:col>0</xdr:col>
      <xdr:colOff>2346963</xdr:colOff>
      <xdr:row>92</xdr:row>
      <xdr:rowOff>66040</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8" y="11925300"/>
          <a:ext cx="2267585" cy="16376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38</xdr:row>
      <xdr:rowOff>95250</xdr:rowOff>
    </xdr:from>
    <xdr:to>
      <xdr:col>0</xdr:col>
      <xdr:colOff>2432050</xdr:colOff>
      <xdr:row>50</xdr:row>
      <xdr:rowOff>635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743700"/>
          <a:ext cx="2343150" cy="1619885"/>
        </a:xfrm>
        <a:prstGeom prst="rect">
          <a:avLst/>
        </a:prstGeom>
        <a:noFill/>
        <a:ln>
          <a:noFill/>
        </a:ln>
      </xdr:spPr>
    </xdr:pic>
    <xdr:clientData/>
  </xdr:twoCellAnchor>
  <xdr:twoCellAnchor editAs="oneCell">
    <xdr:from>
      <xdr:col>0</xdr:col>
      <xdr:colOff>76200</xdr:colOff>
      <xdr:row>54</xdr:row>
      <xdr:rowOff>76200</xdr:rowOff>
    </xdr:from>
    <xdr:to>
      <xdr:col>0</xdr:col>
      <xdr:colOff>2428875</xdr:colOff>
      <xdr:row>65</xdr:row>
      <xdr:rowOff>108585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010650"/>
          <a:ext cx="2352675" cy="160401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103194</xdr:colOff>
      <xdr:row>95</xdr:row>
      <xdr:rowOff>0</xdr:rowOff>
    </xdr:from>
    <xdr:to>
      <xdr:col>0</xdr:col>
      <xdr:colOff>2370779</xdr:colOff>
      <xdr:row>106</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4068425"/>
          <a:ext cx="2267585" cy="1574165"/>
        </a:xfrm>
        <a:prstGeom prst="rect">
          <a:avLst/>
        </a:prstGeom>
        <a:noFill/>
        <a:ln>
          <a:noFill/>
        </a:ln>
      </xdr:spPr>
    </xdr:pic>
    <xdr:clientData/>
  </xdr:twoCellAnchor>
  <xdr:twoCellAnchor editAs="oneCell">
    <xdr:from>
      <xdr:col>0</xdr:col>
      <xdr:colOff>95256</xdr:colOff>
      <xdr:row>111</xdr:row>
      <xdr:rowOff>0</xdr:rowOff>
    </xdr:from>
    <xdr:to>
      <xdr:col>0</xdr:col>
      <xdr:colOff>2362841</xdr:colOff>
      <xdr:row>122</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354425"/>
          <a:ext cx="2267585" cy="15741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95256</xdr:colOff>
      <xdr:row>98</xdr:row>
      <xdr:rowOff>0</xdr:rowOff>
    </xdr:from>
    <xdr:to>
      <xdr:col>0</xdr:col>
      <xdr:colOff>2362841</xdr:colOff>
      <xdr:row>109</xdr:row>
      <xdr:rowOff>66040</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3782675"/>
          <a:ext cx="2267585" cy="1637665"/>
        </a:xfrm>
        <a:prstGeom prst="rect">
          <a:avLst/>
        </a:prstGeom>
        <a:noFill/>
        <a:ln>
          <a:noFill/>
        </a:ln>
      </xdr:spPr>
    </xdr:pic>
    <xdr:clientData/>
  </xdr:twoCellAnchor>
  <xdr:twoCellAnchor editAs="oneCell">
    <xdr:from>
      <xdr:col>0</xdr:col>
      <xdr:colOff>95256</xdr:colOff>
      <xdr:row>114</xdr:row>
      <xdr:rowOff>0</xdr:rowOff>
    </xdr:from>
    <xdr:to>
      <xdr:col>0</xdr:col>
      <xdr:colOff>2362841</xdr:colOff>
      <xdr:row>125</xdr:row>
      <xdr:rowOff>66040</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068675"/>
          <a:ext cx="2267585" cy="163766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134938</xdr:colOff>
      <xdr:row>79</xdr:row>
      <xdr:rowOff>0</xdr:rowOff>
    </xdr:from>
    <xdr:to>
      <xdr:col>0</xdr:col>
      <xdr:colOff>2402523</xdr:colOff>
      <xdr:row>90</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1496675"/>
          <a:ext cx="2267585" cy="1637665"/>
        </a:xfrm>
        <a:prstGeom prst="rect">
          <a:avLst/>
        </a:prstGeom>
        <a:noFill/>
        <a:ln>
          <a:noFill/>
        </a:ln>
      </xdr:spPr>
    </xdr:pic>
    <xdr:clientData/>
  </xdr:twoCellAnchor>
  <xdr:twoCellAnchor editAs="oneCell">
    <xdr:from>
      <xdr:col>0</xdr:col>
      <xdr:colOff>119070</xdr:colOff>
      <xdr:row>94</xdr:row>
      <xdr:rowOff>111124</xdr:rowOff>
    </xdr:from>
    <xdr:to>
      <xdr:col>0</xdr:col>
      <xdr:colOff>2386655</xdr:colOff>
      <xdr:row>106</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70" y="13750924"/>
          <a:ext cx="2267585" cy="165354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79380</xdr:colOff>
      <xdr:row>74</xdr:row>
      <xdr:rowOff>0</xdr:rowOff>
    </xdr:from>
    <xdr:to>
      <xdr:col>0</xdr:col>
      <xdr:colOff>2346965</xdr:colOff>
      <xdr:row>85</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496550"/>
          <a:ext cx="2267585" cy="1637665"/>
        </a:xfrm>
        <a:prstGeom prst="rect">
          <a:avLst/>
        </a:prstGeom>
        <a:noFill/>
        <a:ln>
          <a:noFill/>
        </a:ln>
      </xdr:spPr>
    </xdr:pic>
    <xdr:clientData/>
  </xdr:twoCellAnchor>
  <xdr:twoCellAnchor editAs="oneCell">
    <xdr:from>
      <xdr:col>0</xdr:col>
      <xdr:colOff>87318</xdr:colOff>
      <xdr:row>90</xdr:row>
      <xdr:rowOff>0</xdr:rowOff>
    </xdr:from>
    <xdr:to>
      <xdr:col>0</xdr:col>
      <xdr:colOff>2354903</xdr:colOff>
      <xdr:row>101</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2782550"/>
          <a:ext cx="22675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71442</xdr:colOff>
      <xdr:row>93</xdr:row>
      <xdr:rowOff>0</xdr:rowOff>
    </xdr:from>
    <xdr:to>
      <xdr:col>0</xdr:col>
      <xdr:colOff>2246317</xdr:colOff>
      <xdr:row>104</xdr:row>
      <xdr:rowOff>8255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3068300"/>
          <a:ext cx="2174875" cy="1579880"/>
        </a:xfrm>
        <a:prstGeom prst="rect">
          <a:avLst/>
        </a:prstGeom>
        <a:noFill/>
        <a:ln>
          <a:noFill/>
        </a:ln>
      </xdr:spPr>
    </xdr:pic>
    <xdr:clientData/>
  </xdr:twoCellAnchor>
  <xdr:twoCellAnchor editAs="oneCell">
    <xdr:from>
      <xdr:col>0</xdr:col>
      <xdr:colOff>95251</xdr:colOff>
      <xdr:row>109</xdr:row>
      <xdr:rowOff>0</xdr:rowOff>
    </xdr:from>
    <xdr:to>
      <xdr:col>0</xdr:col>
      <xdr:colOff>2266316</xdr:colOff>
      <xdr:row>120</xdr:row>
      <xdr:rowOff>8255</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5354300"/>
          <a:ext cx="2171065" cy="157988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103188</xdr:colOff>
      <xdr:row>84</xdr:row>
      <xdr:rowOff>0</xdr:rowOff>
    </xdr:from>
    <xdr:to>
      <xdr:col>0</xdr:col>
      <xdr:colOff>2370773</xdr:colOff>
      <xdr:row>95</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353925"/>
          <a:ext cx="2267585" cy="1631315"/>
        </a:xfrm>
        <a:prstGeom prst="rect">
          <a:avLst/>
        </a:prstGeom>
        <a:noFill/>
        <a:ln>
          <a:noFill/>
        </a:ln>
      </xdr:spPr>
    </xdr:pic>
    <xdr:clientData/>
  </xdr:twoCellAnchor>
  <xdr:twoCellAnchor editAs="oneCell">
    <xdr:from>
      <xdr:col>0</xdr:col>
      <xdr:colOff>103191</xdr:colOff>
      <xdr:row>100</xdr:row>
      <xdr:rowOff>0</xdr:rowOff>
    </xdr:from>
    <xdr:to>
      <xdr:col>0</xdr:col>
      <xdr:colOff>2370776</xdr:colOff>
      <xdr:row>111</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639925"/>
          <a:ext cx="226758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79380</xdr:colOff>
      <xdr:row>93</xdr:row>
      <xdr:rowOff>0</xdr:rowOff>
    </xdr:from>
    <xdr:to>
      <xdr:col>0</xdr:col>
      <xdr:colOff>2343155</xdr:colOff>
      <xdr:row>104</xdr:row>
      <xdr:rowOff>64135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4068425"/>
          <a:ext cx="2263775" cy="1635760"/>
        </a:xfrm>
        <a:prstGeom prst="rect">
          <a:avLst/>
        </a:prstGeom>
        <a:noFill/>
        <a:ln>
          <a:noFill/>
        </a:ln>
      </xdr:spPr>
    </xdr:pic>
    <xdr:clientData/>
  </xdr:twoCellAnchor>
  <xdr:twoCellAnchor editAs="oneCell">
    <xdr:from>
      <xdr:col>0</xdr:col>
      <xdr:colOff>71442</xdr:colOff>
      <xdr:row>109</xdr:row>
      <xdr:rowOff>0</xdr:rowOff>
    </xdr:from>
    <xdr:to>
      <xdr:col>0</xdr:col>
      <xdr:colOff>2342837</xdr:colOff>
      <xdr:row>120</xdr:row>
      <xdr:rowOff>64135</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42" y="16354425"/>
          <a:ext cx="2271395" cy="163576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103190</xdr:colOff>
      <xdr:row>33</xdr:row>
      <xdr:rowOff>0</xdr:rowOff>
    </xdr:from>
    <xdr:to>
      <xdr:col>0</xdr:col>
      <xdr:colOff>2370775</xdr:colOff>
      <xdr:row>44</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5353050"/>
          <a:ext cx="2267585" cy="1637665"/>
        </a:xfrm>
        <a:prstGeom prst="rect">
          <a:avLst/>
        </a:prstGeom>
        <a:noFill/>
        <a:ln>
          <a:noFill/>
        </a:ln>
      </xdr:spPr>
    </xdr:pic>
    <xdr:clientData/>
  </xdr:twoCellAnchor>
  <xdr:twoCellAnchor editAs="oneCell">
    <xdr:from>
      <xdr:col>0</xdr:col>
      <xdr:colOff>95256</xdr:colOff>
      <xdr:row>49</xdr:row>
      <xdr:rowOff>0</xdr:rowOff>
    </xdr:from>
    <xdr:to>
      <xdr:col>0</xdr:col>
      <xdr:colOff>2362841</xdr:colOff>
      <xdr:row>60</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639050"/>
          <a:ext cx="2267585" cy="16376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49</xdr:row>
      <xdr:rowOff>0</xdr:rowOff>
    </xdr:from>
    <xdr:to>
      <xdr:col>0</xdr:col>
      <xdr:colOff>2362841</xdr:colOff>
      <xdr:row>60</xdr:row>
      <xdr:rowOff>66040</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639050"/>
          <a:ext cx="2267585" cy="1637665"/>
        </a:xfrm>
        <a:prstGeom prst="rect">
          <a:avLst/>
        </a:prstGeom>
        <a:noFill/>
        <a:ln>
          <a:noFill/>
        </a:ln>
      </xdr:spPr>
    </xdr:pic>
    <xdr:clientData/>
  </xdr:twoCellAnchor>
  <xdr:twoCellAnchor editAs="oneCell">
    <xdr:from>
      <xdr:col>0</xdr:col>
      <xdr:colOff>87316</xdr:colOff>
      <xdr:row>33</xdr:row>
      <xdr:rowOff>0</xdr:rowOff>
    </xdr:from>
    <xdr:to>
      <xdr:col>0</xdr:col>
      <xdr:colOff>2262191</xdr:colOff>
      <xdr:row>44</xdr:row>
      <xdr:rowOff>0</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5353050"/>
          <a:ext cx="2174875" cy="157162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88900</xdr:colOff>
      <xdr:row>44</xdr:row>
      <xdr:rowOff>50799</xdr:rowOff>
    </xdr:from>
    <xdr:to>
      <xdr:col>0</xdr:col>
      <xdr:colOff>2178050</xdr:colOff>
      <xdr:row>54</xdr:row>
      <xdr:rowOff>101294</xdr:rowOff>
    </xdr:to>
    <xdr:pic>
      <xdr:nvPicPr>
        <xdr:cNvPr id="5" name="Picture 4">
          <a:extLst>
            <a:ext uri="{FF2B5EF4-FFF2-40B4-BE49-F238E27FC236}">
              <a16:creationId xmlns:a16="http://schemas.microsoft.com/office/drawing/2014/main" id="{40C5524F-2630-65DA-6BD1-8F351A0AF8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680199"/>
          <a:ext cx="2089150" cy="1320495"/>
        </a:xfrm>
        <a:prstGeom prst="rect">
          <a:avLst/>
        </a:prstGeom>
        <a:noFill/>
        <a:ln>
          <a:noFill/>
        </a:ln>
      </xdr:spPr>
    </xdr:pic>
    <xdr:clientData/>
  </xdr:twoCellAnchor>
  <xdr:twoCellAnchor editAs="oneCell">
    <xdr:from>
      <xdr:col>0</xdr:col>
      <xdr:colOff>161925</xdr:colOff>
      <xdr:row>60</xdr:row>
      <xdr:rowOff>114300</xdr:rowOff>
    </xdr:from>
    <xdr:to>
      <xdr:col>0</xdr:col>
      <xdr:colOff>2251075</xdr:colOff>
      <xdr:row>71</xdr:row>
      <xdr:rowOff>37795</xdr:rowOff>
    </xdr:to>
    <xdr:pic>
      <xdr:nvPicPr>
        <xdr:cNvPr id="2" name="Picture 1">
          <a:extLst>
            <a:ext uri="{FF2B5EF4-FFF2-40B4-BE49-F238E27FC236}">
              <a16:creationId xmlns:a16="http://schemas.microsoft.com/office/drawing/2014/main" id="{533205F8-4580-4C24-A801-6D4E01065B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9801225"/>
          <a:ext cx="2089150" cy="14951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75</xdr:row>
      <xdr:rowOff>83820</xdr:rowOff>
    </xdr:from>
    <xdr:to>
      <xdr:col>0</xdr:col>
      <xdr:colOff>2260600</xdr:colOff>
      <xdr:row>86</xdr:row>
      <xdr:rowOff>121920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1866245"/>
          <a:ext cx="2216150" cy="1609725"/>
        </a:xfrm>
        <a:prstGeom prst="rect">
          <a:avLst/>
        </a:prstGeom>
        <a:noFill/>
        <a:ln>
          <a:noFill/>
        </a:ln>
      </xdr:spPr>
    </xdr:pic>
    <xdr:clientData/>
  </xdr:twoCellAnchor>
  <xdr:twoCellAnchor editAs="oneCell">
    <xdr:from>
      <xdr:col>0</xdr:col>
      <xdr:colOff>38100</xdr:colOff>
      <xdr:row>92</xdr:row>
      <xdr:rowOff>12700</xdr:rowOff>
    </xdr:from>
    <xdr:to>
      <xdr:col>0</xdr:col>
      <xdr:colOff>2292350</xdr:colOff>
      <xdr:row>103</xdr:row>
      <xdr:rowOff>50800</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4224000"/>
          <a:ext cx="2254250" cy="1609725"/>
        </a:xfrm>
        <a:prstGeom prst="rect">
          <a:avLst/>
        </a:prstGeom>
        <a:noFill/>
        <a:ln>
          <a:noFill/>
        </a:ln>
      </xdr:spPr>
    </xdr:pic>
    <xdr:clientData/>
  </xdr:twoCellAnchor>
  <xdr:twoCellAnchor editAs="oneCell">
    <xdr:from>
      <xdr:col>0</xdr:col>
      <xdr:colOff>57150</xdr:colOff>
      <xdr:row>107</xdr:row>
      <xdr:rowOff>114300</xdr:rowOff>
    </xdr:from>
    <xdr:to>
      <xdr:col>0</xdr:col>
      <xdr:colOff>2263775</xdr:colOff>
      <xdr:row>119</xdr:row>
      <xdr:rowOff>19050</xdr:rowOff>
    </xdr:to>
    <xdr:pic>
      <xdr:nvPicPr>
        <xdr:cNvPr id="4" name="Picture 1">
          <a:extLst>
            <a:ext uri="{FF2B5EF4-FFF2-40B4-BE49-F238E27FC236}">
              <a16:creationId xmlns:a16="http://schemas.microsoft.com/office/drawing/2014/main" id="{A8160EBE-9188-4F23-B93F-66D3F8AFEDF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16468725"/>
          <a:ext cx="2206625"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82550</xdr:colOff>
      <xdr:row>49</xdr:row>
      <xdr:rowOff>88900</xdr:rowOff>
    </xdr:from>
    <xdr:to>
      <xdr:col>0</xdr:col>
      <xdr:colOff>2254250</xdr:colOff>
      <xdr:row>60</xdr:row>
      <xdr:rowOff>44450</xdr:rowOff>
    </xdr:to>
    <xdr:pic>
      <xdr:nvPicPr>
        <xdr:cNvPr id="3" name="Picture 2">
          <a:extLst>
            <a:ext uri="{FF2B5EF4-FFF2-40B4-BE49-F238E27FC236}">
              <a16:creationId xmlns:a16="http://schemas.microsoft.com/office/drawing/2014/main" id="{78F78457-30C7-4E94-B0EB-B73D5F70476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7632700"/>
          <a:ext cx="2171700" cy="1527175"/>
        </a:xfrm>
        <a:prstGeom prst="rect">
          <a:avLst/>
        </a:prstGeom>
        <a:noFill/>
        <a:ln>
          <a:noFill/>
        </a:ln>
      </xdr:spPr>
    </xdr:pic>
    <xdr:clientData/>
  </xdr:twoCellAnchor>
  <xdr:twoCellAnchor editAs="oneCell">
    <xdr:from>
      <xdr:col>0</xdr:col>
      <xdr:colOff>76200</xdr:colOff>
      <xdr:row>65</xdr:row>
      <xdr:rowOff>120650</xdr:rowOff>
    </xdr:from>
    <xdr:to>
      <xdr:col>0</xdr:col>
      <xdr:colOff>2165350</xdr:colOff>
      <xdr:row>76</xdr:row>
      <xdr:rowOff>44145</xdr:rowOff>
    </xdr:to>
    <xdr:pic>
      <xdr:nvPicPr>
        <xdr:cNvPr id="4" name="Picture 3">
          <a:extLst>
            <a:ext uri="{FF2B5EF4-FFF2-40B4-BE49-F238E27FC236}">
              <a16:creationId xmlns:a16="http://schemas.microsoft.com/office/drawing/2014/main" id="{3827B07F-B2C3-46C0-ABF3-58E41EA99C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9842500"/>
          <a:ext cx="2089150" cy="132049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82550</xdr:colOff>
      <xdr:row>84</xdr:row>
      <xdr:rowOff>55880</xdr:rowOff>
    </xdr:from>
    <xdr:ext cx="2286000" cy="1463040"/>
    <xdr:pic>
      <xdr:nvPicPr>
        <xdr:cNvPr id="2" name="Pictur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5876905"/>
          <a:ext cx="2286000" cy="1463040"/>
        </a:xfrm>
        <a:prstGeom prst="rect">
          <a:avLst/>
        </a:prstGeom>
        <a:noFill/>
        <a:ln>
          <a:noFill/>
        </a:ln>
      </xdr:spPr>
    </xdr:pic>
    <xdr:clientData/>
  </xdr:oneCellAnchor>
  <xdr:twoCellAnchor editAs="oneCell">
    <xdr:from>
      <xdr:col>0</xdr:col>
      <xdr:colOff>63500</xdr:colOff>
      <xdr:row>68</xdr:row>
      <xdr:rowOff>50800</xdr:rowOff>
    </xdr:from>
    <xdr:to>
      <xdr:col>0</xdr:col>
      <xdr:colOff>2329180</xdr:colOff>
      <xdr:row>79</xdr:row>
      <xdr:rowOff>65405</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3585825"/>
          <a:ext cx="2265680" cy="1586230"/>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88900</xdr:colOff>
      <xdr:row>73</xdr:row>
      <xdr:rowOff>68580</xdr:rowOff>
    </xdr:from>
    <xdr:ext cx="2300605" cy="1454150"/>
    <xdr:pic>
      <xdr:nvPicPr>
        <xdr:cNvPr id="2" name="Picture 1">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13508355"/>
          <a:ext cx="2300605" cy="1454150"/>
        </a:xfrm>
        <a:prstGeom prst="rect">
          <a:avLst/>
        </a:prstGeom>
        <a:noFill/>
        <a:ln>
          <a:noFill/>
        </a:ln>
      </xdr:spPr>
    </xdr:pic>
    <xdr:clientData/>
  </xdr:oneCellAnchor>
  <xdr:twoCellAnchor editAs="oneCell">
    <xdr:from>
      <xdr:col>0</xdr:col>
      <xdr:colOff>69850</xdr:colOff>
      <xdr:row>57</xdr:row>
      <xdr:rowOff>69850</xdr:rowOff>
    </xdr:from>
    <xdr:to>
      <xdr:col>0</xdr:col>
      <xdr:colOff>2333625</xdr:colOff>
      <xdr:row>68</xdr:row>
      <xdr:rowOff>78105</xdr:rowOff>
    </xdr:to>
    <xdr:pic>
      <xdr:nvPicPr>
        <xdr:cNvPr id="3" name="Picture 2">
          <a:extLst>
            <a:ext uri="{FF2B5EF4-FFF2-40B4-BE49-F238E27FC236}">
              <a16:creationId xmlns:a16="http://schemas.microsoft.com/office/drawing/2014/main" id="{D100092E-20C5-4F62-B545-868F94574ED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 y="11223625"/>
          <a:ext cx="2263775" cy="157988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65</xdr:row>
      <xdr:rowOff>83820</xdr:rowOff>
    </xdr:from>
    <xdr:to>
      <xdr:col>0</xdr:col>
      <xdr:colOff>2260600</xdr:colOff>
      <xdr:row>76</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0808970"/>
          <a:ext cx="2216150" cy="1562100"/>
        </a:xfrm>
        <a:prstGeom prst="rect">
          <a:avLst/>
        </a:prstGeom>
        <a:noFill/>
        <a:ln>
          <a:noFill/>
        </a:ln>
      </xdr:spPr>
    </xdr:pic>
    <xdr:clientData/>
  </xdr:twoCellAnchor>
  <xdr:twoCellAnchor editAs="oneCell">
    <xdr:from>
      <xdr:col>0</xdr:col>
      <xdr:colOff>38100</xdr:colOff>
      <xdr:row>81</xdr:row>
      <xdr:rowOff>63500</xdr:rowOff>
    </xdr:from>
    <xdr:to>
      <xdr:col>0</xdr:col>
      <xdr:colOff>2292350</xdr:colOff>
      <xdr:row>92</xdr:row>
      <xdr:rowOff>101600</xdr:rowOff>
    </xdr:to>
    <xdr:pic>
      <xdr:nvPicPr>
        <xdr:cNvPr id="3" name="Picture 2">
          <a:extLst>
            <a:ext uri="{FF2B5EF4-FFF2-40B4-BE49-F238E27FC236}">
              <a16:creationId xmlns:a16="http://schemas.microsoft.com/office/drawing/2014/main" id="{85438294-4A6A-4096-B9B3-4F623BB810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3074650"/>
          <a:ext cx="2254250" cy="16097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92</xdr:row>
      <xdr:rowOff>96520</xdr:rowOff>
    </xdr:from>
    <xdr:to>
      <xdr:col>0</xdr:col>
      <xdr:colOff>2362200</xdr:colOff>
      <xdr:row>104</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4307820"/>
          <a:ext cx="2286000" cy="1625600"/>
        </a:xfrm>
        <a:prstGeom prst="rect">
          <a:avLst/>
        </a:prstGeom>
        <a:noFill/>
        <a:ln>
          <a:noFill/>
        </a:ln>
      </xdr:spPr>
    </xdr:pic>
    <xdr:clientData/>
  </xdr:twoCellAnchor>
  <xdr:twoCellAnchor editAs="oneCell">
    <xdr:from>
      <xdr:col>0</xdr:col>
      <xdr:colOff>79380</xdr:colOff>
      <xdr:row>77</xdr:row>
      <xdr:rowOff>0</xdr:rowOff>
    </xdr:from>
    <xdr:to>
      <xdr:col>0</xdr:col>
      <xdr:colOff>2345060</xdr:colOff>
      <xdr:row>88</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2068175"/>
          <a:ext cx="2265680"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88</xdr:row>
      <xdr:rowOff>88900</xdr:rowOff>
    </xdr:from>
    <xdr:to>
      <xdr:col>0</xdr:col>
      <xdr:colOff>2383790</xdr:colOff>
      <xdr:row>100</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776325"/>
          <a:ext cx="2282190" cy="1625600"/>
        </a:xfrm>
        <a:prstGeom prst="rect">
          <a:avLst/>
        </a:prstGeom>
        <a:noFill/>
        <a:ln>
          <a:noFill/>
        </a:ln>
      </xdr:spPr>
    </xdr:pic>
    <xdr:clientData/>
  </xdr:twoCellAnchor>
  <xdr:twoCellAnchor editAs="oneCell">
    <xdr:from>
      <xdr:col>0</xdr:col>
      <xdr:colOff>101600</xdr:colOff>
      <xdr:row>72</xdr:row>
      <xdr:rowOff>95250</xdr:rowOff>
    </xdr:from>
    <xdr:to>
      <xdr:col>0</xdr:col>
      <xdr:colOff>2383790</xdr:colOff>
      <xdr:row>84</xdr:row>
      <xdr:rowOff>8255</xdr:rowOff>
    </xdr:to>
    <xdr:pic>
      <xdr:nvPicPr>
        <xdr:cNvPr id="3" name="Picture 2">
          <a:extLst>
            <a:ext uri="{FF2B5EF4-FFF2-40B4-BE49-F238E27FC236}">
              <a16:creationId xmlns:a16="http://schemas.microsoft.com/office/drawing/2014/main" id="{F4FEDBD1-3164-1894-7DF0-5BA425C691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1496675"/>
          <a:ext cx="2282190" cy="16275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107950</xdr:colOff>
      <xdr:row>61</xdr:row>
      <xdr:rowOff>95250</xdr:rowOff>
    </xdr:from>
    <xdr:to>
      <xdr:col>0</xdr:col>
      <xdr:colOff>2432050</xdr:colOff>
      <xdr:row>73</xdr:row>
      <xdr:rowOff>6350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10020300"/>
          <a:ext cx="2324100" cy="1625600"/>
        </a:xfrm>
        <a:prstGeom prst="rect">
          <a:avLst/>
        </a:prstGeom>
        <a:noFill/>
        <a:ln>
          <a:noFill/>
        </a:ln>
      </xdr:spPr>
    </xdr:pic>
    <xdr:clientData/>
  </xdr:twoCellAnchor>
  <xdr:twoCellAnchor editAs="oneCell">
    <xdr:from>
      <xdr:col>0</xdr:col>
      <xdr:colOff>133350</xdr:colOff>
      <xdr:row>45</xdr:row>
      <xdr:rowOff>95250</xdr:rowOff>
    </xdr:from>
    <xdr:to>
      <xdr:col>1</xdr:col>
      <xdr:colOff>0</xdr:colOff>
      <xdr:row>57</xdr:row>
      <xdr:rowOff>6350</xdr:rowOff>
    </xdr:to>
    <xdr:pic>
      <xdr:nvPicPr>
        <xdr:cNvPr id="3" name="Picture 2">
          <a:extLst>
            <a:ext uri="{FF2B5EF4-FFF2-40B4-BE49-F238E27FC236}">
              <a16:creationId xmlns:a16="http://schemas.microsoft.com/office/drawing/2014/main" id="{AC9DF254-DB03-4167-98E8-8658CF429FF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7591425"/>
          <a:ext cx="2324100" cy="16256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122</xdr:row>
      <xdr:rowOff>107950</xdr:rowOff>
    </xdr:from>
    <xdr:to>
      <xdr:col>0</xdr:col>
      <xdr:colOff>2439670</xdr:colOff>
      <xdr:row>133</xdr:row>
      <xdr:rowOff>72390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8748375"/>
          <a:ext cx="2369820" cy="1536065"/>
        </a:xfrm>
        <a:prstGeom prst="rect">
          <a:avLst/>
        </a:prstGeom>
        <a:noFill/>
        <a:ln>
          <a:noFill/>
        </a:ln>
      </xdr:spPr>
    </xdr:pic>
    <xdr:clientData/>
  </xdr:twoCellAnchor>
  <xdr:twoCellAnchor editAs="oneCell">
    <xdr:from>
      <xdr:col>0</xdr:col>
      <xdr:colOff>57150</xdr:colOff>
      <xdr:row>106</xdr:row>
      <xdr:rowOff>107950</xdr:rowOff>
    </xdr:from>
    <xdr:to>
      <xdr:col>0</xdr:col>
      <xdr:colOff>2426970</xdr:colOff>
      <xdr:row>117</xdr:row>
      <xdr:rowOff>72390</xdr:rowOff>
    </xdr:to>
    <xdr:pic>
      <xdr:nvPicPr>
        <xdr:cNvPr id="3" name="Picture 2">
          <a:extLst>
            <a:ext uri="{FF2B5EF4-FFF2-40B4-BE49-F238E27FC236}">
              <a16:creationId xmlns:a16="http://schemas.microsoft.com/office/drawing/2014/main" id="{49990E78-6EB9-4126-95F6-79967B0C1C9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6319500"/>
          <a:ext cx="2369820" cy="153606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126</xdr:row>
      <xdr:rowOff>63500</xdr:rowOff>
    </xdr:from>
    <xdr:to>
      <xdr:col>0</xdr:col>
      <xdr:colOff>2320290</xdr:colOff>
      <xdr:row>137</xdr:row>
      <xdr:rowOff>16510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313525"/>
          <a:ext cx="2177415" cy="1524635"/>
        </a:xfrm>
        <a:prstGeom prst="rect">
          <a:avLst/>
        </a:prstGeom>
        <a:noFill/>
        <a:ln>
          <a:noFill/>
        </a:ln>
      </xdr:spPr>
    </xdr:pic>
    <xdr:clientData/>
  </xdr:twoCellAnchor>
  <xdr:twoCellAnchor editAs="oneCell">
    <xdr:from>
      <xdr:col>0</xdr:col>
      <xdr:colOff>127000</xdr:colOff>
      <xdr:row>111</xdr:row>
      <xdr:rowOff>31750</xdr:rowOff>
    </xdr:from>
    <xdr:to>
      <xdr:col>0</xdr:col>
      <xdr:colOff>2307590</xdr:colOff>
      <xdr:row>121</xdr:row>
      <xdr:rowOff>125095</xdr:rowOff>
    </xdr:to>
    <xdr:pic>
      <xdr:nvPicPr>
        <xdr:cNvPr id="3" name="Picture 2">
          <a:extLst>
            <a:ext uri="{FF2B5EF4-FFF2-40B4-BE49-F238E27FC236}">
              <a16:creationId xmlns:a16="http://schemas.microsoft.com/office/drawing/2014/main" id="{21FA70A1-B568-45B6-AD49-2EF9088BA6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7138650"/>
          <a:ext cx="2180590" cy="152209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franklintempletonindia.com/investor/reports"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downloadsServlet/pdf/product-labels-jg9o5k7l"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ranklintempletonindia.com/investor/reports"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investor/reports"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investor/reports"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investor/reports"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investor/report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franklintempletonindia.com/downloadsServlet/pdf/product-labels-jg9o5k7l"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investor/repor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5" Type="http://schemas.openxmlformats.org/officeDocument/2006/relationships/printerSettings" Target="../printerSettings/printerSettings31.bin"/><Relationship Id="rId4"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7" Type="http://schemas.openxmlformats.org/officeDocument/2006/relationships/drawing" Target="../drawings/drawing31.xml"/><Relationship Id="rId2" Type="http://schemas.openxmlformats.org/officeDocument/2006/relationships/hyperlink" Target="https://www.franklintempletonindia.com/download/en-in/latest%20updates/189ea834-ae3f-48eb-9d73-a9cc9cd9317e/franklin-templeton-update-on-reliance-broadcast-july-23-2020-kcg9m1gq-en-in.pdf" TargetMode="External"/><Relationship Id="rId1" Type="http://schemas.openxmlformats.org/officeDocument/2006/relationships/hyperlink" Target="https://www.franklintempletonindia.com/investor/reports" TargetMode="External"/><Relationship Id="rId6" Type="http://schemas.openxmlformats.org/officeDocument/2006/relationships/printerSettings" Target="../printerSettings/printerSettings33.bin"/><Relationship Id="rId5" Type="http://schemas.openxmlformats.org/officeDocument/2006/relationships/hyperlink" Target="https://www.franklintempletonindia.com/investor/reports" TargetMode="External"/><Relationship Id="rId4" Type="http://schemas.openxmlformats.org/officeDocument/2006/relationships/hyperlink" Target="https://www.franklintempletonindia.com/investor/reports"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32.xml"/><Relationship Id="rId5" Type="http://schemas.openxmlformats.org/officeDocument/2006/relationships/printerSettings" Target="../printerSettings/printerSettings36.bin"/><Relationship Id="rId4" Type="http://schemas.openxmlformats.org/officeDocument/2006/relationships/hyperlink" Target="https://www.franklintempletonindia.com/investor/report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41"/>
  <sheetViews>
    <sheetView tabSelected="1" workbookViewId="0">
      <selection sqref="A1:G1"/>
    </sheetView>
  </sheetViews>
  <sheetFormatPr defaultColWidth="9.140625" defaultRowHeight="11.25" x14ac:dyDescent="0.2"/>
  <cols>
    <col min="1" max="1" width="38.5703125" style="7" bestFit="1" customWidth="1"/>
    <col min="2" max="2" width="50.5703125" style="7" bestFit="1" customWidth="1"/>
    <col min="3" max="3" width="24.5703125" style="7" bestFit="1" customWidth="1"/>
    <col min="4" max="4" width="15.42578125" style="7" bestFit="1" customWidth="1"/>
    <col min="5" max="5" width="23.140625" style="10" customWidth="1"/>
    <col min="6" max="6" width="13.5703125" style="11" bestFit="1" customWidth="1"/>
    <col min="7" max="7" width="14.42578125" style="10" customWidth="1"/>
    <col min="8" max="16384" width="9.140625" style="7"/>
  </cols>
  <sheetData>
    <row r="1" spans="1:9" s="1" customFormat="1" ht="15" x14ac:dyDescent="0.2">
      <c r="A1" s="67" t="s">
        <v>842</v>
      </c>
      <c r="B1" s="68"/>
      <c r="C1" s="68"/>
      <c r="D1" s="68"/>
      <c r="E1" s="68"/>
      <c r="F1" s="68"/>
      <c r="G1" s="68"/>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33</v>
      </c>
      <c r="D4" s="13" t="s">
        <v>1</v>
      </c>
      <c r="E4" s="40" t="s">
        <v>6</v>
      </c>
      <c r="F4" s="12" t="s">
        <v>3</v>
      </c>
      <c r="G4" s="12" t="s">
        <v>5</v>
      </c>
    </row>
    <row r="5" spans="1:9" x14ac:dyDescent="0.2">
      <c r="A5" s="16" t="s">
        <v>25</v>
      </c>
      <c r="B5" s="17"/>
      <c r="C5" s="17"/>
      <c r="D5" s="17"/>
      <c r="E5" s="18"/>
      <c r="F5" s="19"/>
      <c r="G5" s="18"/>
    </row>
    <row r="6" spans="1:9" x14ac:dyDescent="0.2">
      <c r="A6" s="20" t="s">
        <v>26</v>
      </c>
      <c r="B6" s="21"/>
      <c r="C6" s="21"/>
      <c r="D6" s="21"/>
      <c r="E6" s="22"/>
      <c r="F6" s="23"/>
      <c r="G6" s="22"/>
    </row>
    <row r="7" spans="1:9" x14ac:dyDescent="0.2">
      <c r="A7" s="21" t="s">
        <v>843</v>
      </c>
      <c r="B7" s="21" t="s">
        <v>844</v>
      </c>
      <c r="C7" s="21" t="s">
        <v>77</v>
      </c>
      <c r="D7" s="24">
        <v>500</v>
      </c>
      <c r="E7" s="22">
        <v>5331.6875342000003</v>
      </c>
      <c r="F7" s="23">
        <v>3.6494586067866499</v>
      </c>
      <c r="G7" s="22">
        <v>6.8150000000000004</v>
      </c>
    </row>
    <row r="8" spans="1:9" x14ac:dyDescent="0.2">
      <c r="A8" s="21" t="s">
        <v>845</v>
      </c>
      <c r="B8" s="21" t="s">
        <v>846</v>
      </c>
      <c r="C8" s="21" t="s">
        <v>77</v>
      </c>
      <c r="D8" s="24">
        <v>250</v>
      </c>
      <c r="E8" s="22">
        <v>2632.1582533999999</v>
      </c>
      <c r="F8" s="23">
        <v>1.8016720842468701</v>
      </c>
      <c r="G8" s="22">
        <v>6.72</v>
      </c>
    </row>
    <row r="9" spans="1:9" x14ac:dyDescent="0.2">
      <c r="A9" s="20" t="s">
        <v>27</v>
      </c>
      <c r="B9" s="20"/>
      <c r="C9" s="20"/>
      <c r="D9" s="20"/>
      <c r="E9" s="25">
        <f>SUM(E6:E8)</f>
        <v>7963.8457876000002</v>
      </c>
      <c r="F9" s="26">
        <f>SUM(F6:F8)</f>
        <v>5.4511306910335202</v>
      </c>
      <c r="G9" s="25"/>
      <c r="H9" s="14"/>
      <c r="I9" s="14"/>
    </row>
    <row r="10" spans="1:9" x14ac:dyDescent="0.2">
      <c r="A10" s="21"/>
      <c r="B10" s="21"/>
      <c r="C10" s="21"/>
      <c r="D10" s="21"/>
      <c r="E10" s="22"/>
      <c r="F10" s="23"/>
      <c r="G10" s="22"/>
    </row>
    <row r="11" spans="1:9" x14ac:dyDescent="0.2">
      <c r="A11" s="20" t="s">
        <v>44</v>
      </c>
      <c r="B11" s="21"/>
      <c r="C11" s="21"/>
      <c r="D11" s="21"/>
      <c r="E11" s="22"/>
      <c r="F11" s="23"/>
      <c r="G11" s="22"/>
    </row>
    <row r="12" spans="1:9" x14ac:dyDescent="0.2">
      <c r="A12" s="20" t="s">
        <v>45</v>
      </c>
      <c r="B12" s="21"/>
      <c r="C12" s="21"/>
      <c r="D12" s="21"/>
      <c r="E12" s="22"/>
      <c r="F12" s="23"/>
      <c r="G12" s="22"/>
    </row>
    <row r="13" spans="1:9" x14ac:dyDescent="0.2">
      <c r="A13" s="21" t="s">
        <v>847</v>
      </c>
      <c r="B13" s="21" t="s">
        <v>848</v>
      </c>
      <c r="C13" s="21" t="s">
        <v>51</v>
      </c>
      <c r="D13" s="24">
        <v>1400</v>
      </c>
      <c r="E13" s="22">
        <v>6997.4030000000002</v>
      </c>
      <c r="F13" s="23">
        <v>4.7896153778142301</v>
      </c>
      <c r="G13" s="22">
        <v>6.7732999999999999</v>
      </c>
    </row>
    <row r="14" spans="1:9" x14ac:dyDescent="0.2">
      <c r="A14" s="21" t="s">
        <v>849</v>
      </c>
      <c r="B14" s="21" t="s">
        <v>850</v>
      </c>
      <c r="C14" s="21" t="s">
        <v>46</v>
      </c>
      <c r="D14" s="24">
        <v>1400</v>
      </c>
      <c r="E14" s="22">
        <v>6890.3590000000004</v>
      </c>
      <c r="F14" s="23">
        <v>4.7163453962935504</v>
      </c>
      <c r="G14" s="22">
        <v>6.6</v>
      </c>
    </row>
    <row r="15" spans="1:9" x14ac:dyDescent="0.2">
      <c r="A15" s="21" t="s">
        <v>851</v>
      </c>
      <c r="B15" s="21" t="s">
        <v>852</v>
      </c>
      <c r="C15" s="21" t="s">
        <v>46</v>
      </c>
      <c r="D15" s="24">
        <v>1000</v>
      </c>
      <c r="E15" s="22">
        <v>4984.4849999999997</v>
      </c>
      <c r="F15" s="23">
        <v>3.4118037801287602</v>
      </c>
      <c r="G15" s="22">
        <v>6.6840999999999999</v>
      </c>
    </row>
    <row r="16" spans="1:9" x14ac:dyDescent="0.2">
      <c r="A16" s="21" t="s">
        <v>853</v>
      </c>
      <c r="B16" s="21" t="s">
        <v>854</v>
      </c>
      <c r="C16" s="21" t="s">
        <v>47</v>
      </c>
      <c r="D16" s="24">
        <v>1000</v>
      </c>
      <c r="E16" s="22">
        <v>4963.79</v>
      </c>
      <c r="F16" s="23">
        <v>3.3976383690121201</v>
      </c>
      <c r="G16" s="22">
        <v>6.4946000000000002</v>
      </c>
    </row>
    <row r="17" spans="1:9" x14ac:dyDescent="0.2">
      <c r="A17" s="21" t="s">
        <v>855</v>
      </c>
      <c r="B17" s="21" t="s">
        <v>856</v>
      </c>
      <c r="C17" s="21" t="s">
        <v>48</v>
      </c>
      <c r="D17" s="24">
        <v>1000</v>
      </c>
      <c r="E17" s="22">
        <v>4950.5249999999996</v>
      </c>
      <c r="F17" s="23">
        <v>3.3885586793062799</v>
      </c>
      <c r="G17" s="22">
        <v>6.6322999999999999</v>
      </c>
    </row>
    <row r="18" spans="1:9" x14ac:dyDescent="0.2">
      <c r="A18" s="21" t="s">
        <v>857</v>
      </c>
      <c r="B18" s="21" t="s">
        <v>858</v>
      </c>
      <c r="C18" s="21" t="s">
        <v>46</v>
      </c>
      <c r="D18" s="24">
        <v>900</v>
      </c>
      <c r="E18" s="22">
        <v>4436.433</v>
      </c>
      <c r="F18" s="23">
        <v>3.0366705646998602</v>
      </c>
      <c r="G18" s="22">
        <v>6.6200999999999999</v>
      </c>
    </row>
    <row r="19" spans="1:9" x14ac:dyDescent="0.2">
      <c r="A19" s="21" t="s">
        <v>859</v>
      </c>
      <c r="B19" s="21" t="s">
        <v>860</v>
      </c>
      <c r="C19" s="21" t="s">
        <v>46</v>
      </c>
      <c r="D19" s="24">
        <v>500</v>
      </c>
      <c r="E19" s="22">
        <v>2491.33</v>
      </c>
      <c r="F19" s="23">
        <v>1.7052772977646</v>
      </c>
      <c r="G19" s="22">
        <v>6.6853999999999996</v>
      </c>
    </row>
    <row r="20" spans="1:9" x14ac:dyDescent="0.2">
      <c r="A20" s="21" t="s">
        <v>861</v>
      </c>
      <c r="B20" s="21" t="s">
        <v>862</v>
      </c>
      <c r="C20" s="21" t="s">
        <v>46</v>
      </c>
      <c r="D20" s="24">
        <v>500</v>
      </c>
      <c r="E20" s="22">
        <v>2483.66</v>
      </c>
      <c r="F20" s="23">
        <v>1.70002730002289</v>
      </c>
      <c r="G20" s="22">
        <v>6.4901</v>
      </c>
    </row>
    <row r="21" spans="1:9" x14ac:dyDescent="0.2">
      <c r="A21" s="20" t="s">
        <v>27</v>
      </c>
      <c r="B21" s="20"/>
      <c r="C21" s="20"/>
      <c r="D21" s="20"/>
      <c r="E21" s="25">
        <f>SUM(E12:E20)</f>
        <v>38197.985000000001</v>
      </c>
      <c r="F21" s="26">
        <f>SUM(F12:F20)</f>
        <v>26.14593676504229</v>
      </c>
      <c r="G21" s="25"/>
      <c r="H21" s="14"/>
      <c r="I21" s="14"/>
    </row>
    <row r="22" spans="1:9" x14ac:dyDescent="0.2">
      <c r="A22" s="21"/>
      <c r="B22" s="21"/>
      <c r="C22" s="21"/>
      <c r="D22" s="21"/>
      <c r="E22" s="22"/>
      <c r="F22" s="23"/>
      <c r="G22" s="22"/>
    </row>
    <row r="23" spans="1:9" x14ac:dyDescent="0.2">
      <c r="A23" s="20" t="s">
        <v>52</v>
      </c>
      <c r="B23" s="21"/>
      <c r="C23" s="21"/>
      <c r="D23" s="21"/>
      <c r="E23" s="22"/>
      <c r="F23" s="23"/>
      <c r="G23" s="22"/>
    </row>
    <row r="24" spans="1:9" x14ac:dyDescent="0.2">
      <c r="A24" s="21" t="s">
        <v>863</v>
      </c>
      <c r="B24" s="21" t="s">
        <v>864</v>
      </c>
      <c r="C24" s="21" t="s">
        <v>48</v>
      </c>
      <c r="D24" s="24">
        <v>1400</v>
      </c>
      <c r="E24" s="22">
        <v>6997.326</v>
      </c>
      <c r="F24" s="23">
        <v>4.7895626724914004</v>
      </c>
      <c r="G24" s="22">
        <v>6.9741999999999997</v>
      </c>
    </row>
    <row r="25" spans="1:9" x14ac:dyDescent="0.2">
      <c r="A25" s="21" t="s">
        <v>865</v>
      </c>
      <c r="B25" s="21" t="s">
        <v>866</v>
      </c>
      <c r="C25" s="21" t="s">
        <v>46</v>
      </c>
      <c r="D25" s="24">
        <v>1400</v>
      </c>
      <c r="E25" s="22">
        <v>6945.0780000000004</v>
      </c>
      <c r="F25" s="23">
        <v>4.7537997152542601</v>
      </c>
      <c r="G25" s="22">
        <v>6.5601000000000003</v>
      </c>
    </row>
    <row r="26" spans="1:9" x14ac:dyDescent="0.2">
      <c r="A26" s="21" t="s">
        <v>867</v>
      </c>
      <c r="B26" s="21" t="s">
        <v>868</v>
      </c>
      <c r="C26" s="21" t="s">
        <v>51</v>
      </c>
      <c r="D26" s="24">
        <v>1400</v>
      </c>
      <c r="E26" s="22">
        <v>6908.125</v>
      </c>
      <c r="F26" s="23">
        <v>4.72850595168849</v>
      </c>
      <c r="G26" s="22">
        <v>6.6497999999999999</v>
      </c>
    </row>
    <row r="27" spans="1:9" x14ac:dyDescent="0.2">
      <c r="A27" s="21" t="s">
        <v>869</v>
      </c>
      <c r="B27" s="21" t="s">
        <v>870</v>
      </c>
      <c r="C27" s="21" t="s">
        <v>51</v>
      </c>
      <c r="D27" s="24">
        <v>1000</v>
      </c>
      <c r="E27" s="22">
        <v>4974.8850000000002</v>
      </c>
      <c r="F27" s="23">
        <v>3.4052327268927201</v>
      </c>
      <c r="G27" s="22">
        <v>6.8246000000000002</v>
      </c>
    </row>
    <row r="28" spans="1:9" x14ac:dyDescent="0.2">
      <c r="A28" s="21" t="s">
        <v>871</v>
      </c>
      <c r="B28" s="21" t="s">
        <v>872</v>
      </c>
      <c r="C28" s="21" t="s">
        <v>51</v>
      </c>
      <c r="D28" s="24">
        <v>1000</v>
      </c>
      <c r="E28" s="22">
        <v>4961.1149999999998</v>
      </c>
      <c r="F28" s="23">
        <v>3.3958073724072801</v>
      </c>
      <c r="G28" s="22">
        <v>6.9776999999999996</v>
      </c>
    </row>
    <row r="29" spans="1:9" x14ac:dyDescent="0.2">
      <c r="A29" s="21" t="s">
        <v>873</v>
      </c>
      <c r="B29" s="21" t="s">
        <v>874</v>
      </c>
      <c r="C29" s="21" t="s">
        <v>46</v>
      </c>
      <c r="D29" s="24">
        <v>1000</v>
      </c>
      <c r="E29" s="22">
        <v>4946.9849999999997</v>
      </c>
      <c r="F29" s="23">
        <v>3.3861356034254899</v>
      </c>
      <c r="G29" s="22">
        <v>6.6300999999999997</v>
      </c>
    </row>
    <row r="30" spans="1:9" x14ac:dyDescent="0.2">
      <c r="A30" s="21" t="s">
        <v>875</v>
      </c>
      <c r="B30" s="21" t="s">
        <v>876</v>
      </c>
      <c r="C30" s="21" t="s">
        <v>48</v>
      </c>
      <c r="D30" s="24">
        <v>1000</v>
      </c>
      <c r="E30" s="22">
        <v>4940.92</v>
      </c>
      <c r="F30" s="23">
        <v>3.3819842036466801</v>
      </c>
      <c r="G30" s="22">
        <v>6.7148000000000003</v>
      </c>
    </row>
    <row r="31" spans="1:9" x14ac:dyDescent="0.2">
      <c r="A31" s="21" t="s">
        <v>877</v>
      </c>
      <c r="B31" s="21" t="s">
        <v>878</v>
      </c>
      <c r="C31" s="21" t="s">
        <v>46</v>
      </c>
      <c r="D31" s="24">
        <v>1000</v>
      </c>
      <c r="E31" s="22">
        <v>4931.55</v>
      </c>
      <c r="F31" s="23">
        <v>3.3755705818944199</v>
      </c>
      <c r="G31" s="22">
        <v>6.7549000000000001</v>
      </c>
    </row>
    <row r="32" spans="1:9" x14ac:dyDescent="0.2">
      <c r="A32" s="21" t="s">
        <v>879</v>
      </c>
      <c r="B32" s="21" t="s">
        <v>880</v>
      </c>
      <c r="C32" s="21" t="s">
        <v>46</v>
      </c>
      <c r="D32" s="24">
        <v>1000</v>
      </c>
      <c r="E32" s="22">
        <v>4921.5550000000003</v>
      </c>
      <c r="F32" s="23">
        <v>3.3687291571971101</v>
      </c>
      <c r="G32" s="22">
        <v>7.0951000000000004</v>
      </c>
    </row>
    <row r="33" spans="1:9" x14ac:dyDescent="0.2">
      <c r="A33" s="21" t="s">
        <v>881</v>
      </c>
      <c r="B33" s="21" t="s">
        <v>882</v>
      </c>
      <c r="C33" s="21" t="s">
        <v>46</v>
      </c>
      <c r="D33" s="24">
        <v>800</v>
      </c>
      <c r="E33" s="22">
        <v>3990.18</v>
      </c>
      <c r="F33" s="23">
        <v>2.7312172084767399</v>
      </c>
      <c r="G33" s="22">
        <v>6.9097999999999997</v>
      </c>
    </row>
    <row r="34" spans="1:9" x14ac:dyDescent="0.2">
      <c r="A34" s="21" t="s">
        <v>883</v>
      </c>
      <c r="B34" s="21" t="s">
        <v>884</v>
      </c>
      <c r="C34" s="21" t="s">
        <v>46</v>
      </c>
      <c r="D34" s="24">
        <v>800</v>
      </c>
      <c r="E34" s="22">
        <v>3945.1759999999999</v>
      </c>
      <c r="F34" s="23">
        <v>2.7004126584939598</v>
      </c>
      <c r="G34" s="22">
        <v>7.0449999999999999</v>
      </c>
    </row>
    <row r="35" spans="1:9" x14ac:dyDescent="0.2">
      <c r="A35" s="21" t="s">
        <v>885</v>
      </c>
      <c r="B35" s="21" t="s">
        <v>886</v>
      </c>
      <c r="C35" s="21" t="s">
        <v>46</v>
      </c>
      <c r="D35" s="24">
        <v>700</v>
      </c>
      <c r="E35" s="22">
        <v>3491.4879999999998</v>
      </c>
      <c r="F35" s="23">
        <v>2.3898701584364699</v>
      </c>
      <c r="G35" s="22">
        <v>6.8449999999999998</v>
      </c>
    </row>
    <row r="36" spans="1:9" x14ac:dyDescent="0.2">
      <c r="A36" s="21" t="s">
        <v>887</v>
      </c>
      <c r="B36" s="21" t="s">
        <v>888</v>
      </c>
      <c r="C36" s="21" t="s">
        <v>46</v>
      </c>
      <c r="D36" s="24">
        <v>500</v>
      </c>
      <c r="E36" s="22">
        <v>2475.9749999999999</v>
      </c>
      <c r="F36" s="23">
        <v>1.6947670350105</v>
      </c>
      <c r="G36" s="22">
        <v>6.9447999999999999</v>
      </c>
    </row>
    <row r="37" spans="1:9" x14ac:dyDescent="0.2">
      <c r="A37" s="21" t="s">
        <v>889</v>
      </c>
      <c r="B37" s="21" t="s">
        <v>890</v>
      </c>
      <c r="C37" s="21" t="s">
        <v>51</v>
      </c>
      <c r="D37" s="24">
        <v>500</v>
      </c>
      <c r="E37" s="22">
        <v>2475.8625000000002</v>
      </c>
      <c r="F37" s="23">
        <v>1.69469003048039</v>
      </c>
      <c r="G37" s="22">
        <v>6.9772999999999996</v>
      </c>
    </row>
    <row r="38" spans="1:9" x14ac:dyDescent="0.2">
      <c r="A38" s="21" t="s">
        <v>891</v>
      </c>
      <c r="B38" s="21" t="s">
        <v>892</v>
      </c>
      <c r="C38" s="21" t="s">
        <v>51</v>
      </c>
      <c r="D38" s="24">
        <v>400</v>
      </c>
      <c r="E38" s="22">
        <v>1966.1179999999999</v>
      </c>
      <c r="F38" s="23">
        <v>1.3457777131597799</v>
      </c>
      <c r="G38" s="22">
        <v>7.2298999999999998</v>
      </c>
    </row>
    <row r="39" spans="1:9" x14ac:dyDescent="0.2">
      <c r="A39" s="20" t="s">
        <v>27</v>
      </c>
      <c r="B39" s="20"/>
      <c r="C39" s="20"/>
      <c r="D39" s="20"/>
      <c r="E39" s="25">
        <f>SUM(E23:E38)</f>
        <v>68872.338499999998</v>
      </c>
      <c r="F39" s="26">
        <f>SUM(F23:F38)</f>
        <v>47.142062788955691</v>
      </c>
      <c r="G39" s="25"/>
      <c r="H39" s="14"/>
      <c r="I39" s="14"/>
    </row>
    <row r="40" spans="1:9" x14ac:dyDescent="0.2">
      <c r="A40" s="21"/>
      <c r="B40" s="21"/>
      <c r="C40" s="21"/>
      <c r="D40" s="21"/>
      <c r="E40" s="22"/>
      <c r="F40" s="23"/>
      <c r="G40" s="22"/>
    </row>
    <row r="41" spans="1:9" x14ac:dyDescent="0.2">
      <c r="A41" s="20" t="s">
        <v>893</v>
      </c>
      <c r="B41" s="21"/>
      <c r="C41" s="21"/>
      <c r="D41" s="21"/>
      <c r="E41" s="22"/>
      <c r="F41" s="23"/>
      <c r="G41" s="22"/>
    </row>
    <row r="42" spans="1:9" x14ac:dyDescent="0.2">
      <c r="A42" s="21" t="s">
        <v>894</v>
      </c>
      <c r="B42" s="21" t="s">
        <v>895</v>
      </c>
      <c r="C42" s="21" t="s">
        <v>62</v>
      </c>
      <c r="D42" s="24">
        <v>5000000</v>
      </c>
      <c r="E42" s="22">
        <v>4990.05</v>
      </c>
      <c r="F42" s="23">
        <v>3.4156129375515301</v>
      </c>
      <c r="G42" s="22">
        <v>6.0664999999999996</v>
      </c>
    </row>
    <row r="43" spans="1:9" x14ac:dyDescent="0.2">
      <c r="A43" s="21" t="s">
        <v>896</v>
      </c>
      <c r="B43" s="21" t="s">
        <v>897</v>
      </c>
      <c r="C43" s="21" t="s">
        <v>62</v>
      </c>
      <c r="D43" s="24">
        <v>5000000</v>
      </c>
      <c r="E43" s="22">
        <v>4984.3549999999996</v>
      </c>
      <c r="F43" s="23">
        <v>3.4117147971161899</v>
      </c>
      <c r="G43" s="22">
        <v>6.0297999999999998</v>
      </c>
    </row>
    <row r="44" spans="1:9" x14ac:dyDescent="0.2">
      <c r="A44" s="21" t="s">
        <v>898</v>
      </c>
      <c r="B44" s="21" t="s">
        <v>899</v>
      </c>
      <c r="C44" s="21" t="s">
        <v>62</v>
      </c>
      <c r="D44" s="24">
        <v>2500000</v>
      </c>
      <c r="E44" s="22">
        <v>2488.8274999999999</v>
      </c>
      <c r="F44" s="23">
        <v>1.7035643747725999</v>
      </c>
      <c r="G44" s="22">
        <v>6.0685000000000002</v>
      </c>
    </row>
    <row r="45" spans="1:9" x14ac:dyDescent="0.2">
      <c r="A45" s="21" t="s">
        <v>900</v>
      </c>
      <c r="B45" s="21" t="s">
        <v>901</v>
      </c>
      <c r="C45" s="21" t="s">
        <v>62</v>
      </c>
      <c r="D45" s="24">
        <v>500000</v>
      </c>
      <c r="E45" s="22">
        <v>493.60500000000002</v>
      </c>
      <c r="F45" s="23">
        <v>0.337865076309881</v>
      </c>
      <c r="G45" s="22">
        <v>6.3051000000000004</v>
      </c>
    </row>
    <row r="46" spans="1:9" x14ac:dyDescent="0.2">
      <c r="A46" s="20" t="s">
        <v>27</v>
      </c>
      <c r="B46" s="20"/>
      <c r="C46" s="20"/>
      <c r="D46" s="20"/>
      <c r="E46" s="25">
        <f>SUM(E41:E45)</f>
        <v>12956.837499999998</v>
      </c>
      <c r="F46" s="26">
        <f>SUM(F41:F45)</f>
        <v>8.8687571857502014</v>
      </c>
      <c r="G46" s="25"/>
      <c r="H46" s="14"/>
      <c r="I46" s="14"/>
    </row>
    <row r="47" spans="1:9" x14ac:dyDescent="0.2">
      <c r="A47" s="21"/>
      <c r="B47" s="21"/>
      <c r="C47" s="21"/>
      <c r="D47" s="21"/>
      <c r="E47" s="22"/>
      <c r="F47" s="23"/>
      <c r="G47" s="22"/>
    </row>
    <row r="48" spans="1:9" x14ac:dyDescent="0.2">
      <c r="A48" s="20" t="s">
        <v>30</v>
      </c>
      <c r="B48" s="20"/>
      <c r="C48" s="20"/>
      <c r="D48" s="20"/>
      <c r="E48" s="25">
        <f>E9+E21+E39+E46</f>
        <v>127991.0067876</v>
      </c>
      <c r="F48" s="26">
        <f>F9+F21+F39+F46</f>
        <v>87.607887430781702</v>
      </c>
      <c r="G48" s="25"/>
      <c r="H48" s="14"/>
      <c r="I48" s="14"/>
    </row>
    <row r="49" spans="1:9" x14ac:dyDescent="0.2">
      <c r="A49" s="20"/>
      <c r="B49" s="20"/>
      <c r="C49" s="20"/>
      <c r="D49" s="20"/>
      <c r="E49" s="25"/>
      <c r="F49" s="26"/>
      <c r="G49" s="25"/>
      <c r="H49" s="14"/>
      <c r="I49" s="14"/>
    </row>
    <row r="50" spans="1:9" x14ac:dyDescent="0.2">
      <c r="A50" s="20" t="s">
        <v>32</v>
      </c>
      <c r="B50" s="20"/>
      <c r="C50" s="20"/>
      <c r="D50" s="20"/>
      <c r="E50" s="25">
        <f>E52-(E9+E21+E39+E46)</f>
        <v>18104.294150600006</v>
      </c>
      <c r="F50" s="26">
        <f>F52-(F9+F21+F39+F46)</f>
        <v>12.392112569218298</v>
      </c>
      <c r="G50" s="25"/>
      <c r="H50" s="14"/>
      <c r="I50" s="14"/>
    </row>
    <row r="51" spans="1:9" x14ac:dyDescent="0.2">
      <c r="A51" s="20"/>
      <c r="B51" s="20"/>
      <c r="C51" s="20"/>
      <c r="D51" s="20"/>
      <c r="E51" s="25"/>
      <c r="F51" s="26"/>
      <c r="G51" s="25"/>
      <c r="H51" s="14"/>
      <c r="I51" s="14"/>
    </row>
    <row r="52" spans="1:9" x14ac:dyDescent="0.2">
      <c r="A52" s="27" t="s">
        <v>31</v>
      </c>
      <c r="B52" s="27"/>
      <c r="C52" s="27"/>
      <c r="D52" s="27"/>
      <c r="E52" s="28">
        <v>146095.3009382</v>
      </c>
      <c r="F52" s="29">
        <v>100</v>
      </c>
      <c r="G52" s="28"/>
      <c r="H52" s="14"/>
      <c r="I52" s="14"/>
    </row>
    <row r="54" spans="1:9" x14ac:dyDescent="0.2">
      <c r="A54" s="14" t="s">
        <v>55</v>
      </c>
    </row>
    <row r="55" spans="1:9" x14ac:dyDescent="0.2">
      <c r="A55" s="14" t="s">
        <v>34</v>
      </c>
    </row>
    <row r="57" spans="1:9" x14ac:dyDescent="0.2">
      <c r="A57" s="14" t="s">
        <v>35</v>
      </c>
    </row>
    <row r="58" spans="1:9" x14ac:dyDescent="0.2">
      <c r="A58" s="14" t="s">
        <v>36</v>
      </c>
    </row>
    <row r="59" spans="1:9" x14ac:dyDescent="0.2">
      <c r="A59" s="14" t="s">
        <v>37</v>
      </c>
      <c r="B59" s="14"/>
      <c r="C59" s="30" t="s">
        <v>39</v>
      </c>
      <c r="D59" s="14" t="s">
        <v>38</v>
      </c>
    </row>
    <row r="60" spans="1:9" x14ac:dyDescent="0.2">
      <c r="A60" s="7" t="s">
        <v>902</v>
      </c>
      <c r="C60" s="31">
        <v>4927.2293</v>
      </c>
      <c r="D60" s="31">
        <v>5053.4408999999996</v>
      </c>
    </row>
    <row r="61" spans="1:9" x14ac:dyDescent="0.2">
      <c r="A61" s="7" t="s">
        <v>903</v>
      </c>
      <c r="C61" s="31">
        <v>1509.62</v>
      </c>
      <c r="D61" s="31">
        <v>1509.5581999999999</v>
      </c>
    </row>
    <row r="62" spans="1:9" x14ac:dyDescent="0.2">
      <c r="A62" s="7" t="s">
        <v>904</v>
      </c>
      <c r="C62" s="31">
        <v>1244.8978999999999</v>
      </c>
      <c r="D62" s="31">
        <v>1245.5456999999999</v>
      </c>
    </row>
    <row r="63" spans="1:9" x14ac:dyDescent="0.2">
      <c r="A63" s="7" t="s">
        <v>905</v>
      </c>
      <c r="C63" s="31">
        <v>1000</v>
      </c>
      <c r="D63" s="31">
        <v>1000</v>
      </c>
    </row>
    <row r="64" spans="1:9" x14ac:dyDescent="0.2">
      <c r="A64" s="7" t="s">
        <v>906</v>
      </c>
      <c r="C64" s="31">
        <v>1055.2579000000001</v>
      </c>
      <c r="D64" s="31">
        <v>1055.8163999999999</v>
      </c>
    </row>
    <row r="65" spans="1:4" x14ac:dyDescent="0.2">
      <c r="A65" s="7" t="s">
        <v>907</v>
      </c>
      <c r="C65" s="31">
        <v>3211.3470000000002</v>
      </c>
      <c r="D65" s="31">
        <v>3304.4340999999999</v>
      </c>
    </row>
    <row r="66" spans="1:4" x14ac:dyDescent="0.2">
      <c r="A66" s="7" t="s">
        <v>908</v>
      </c>
      <c r="C66" s="31">
        <v>1000</v>
      </c>
      <c r="D66" s="31">
        <v>1000</v>
      </c>
    </row>
    <row r="67" spans="1:4" x14ac:dyDescent="0.2">
      <c r="A67" s="7" t="s">
        <v>909</v>
      </c>
      <c r="C67" s="31">
        <v>1022.4915</v>
      </c>
      <c r="D67" s="31">
        <v>1023.0410000000001</v>
      </c>
    </row>
    <row r="68" spans="1:4" x14ac:dyDescent="0.2">
      <c r="A68" s="7" t="s">
        <v>910</v>
      </c>
      <c r="C68" s="31">
        <v>3230.9839999999999</v>
      </c>
      <c r="D68" s="31">
        <v>3325.9362000000001</v>
      </c>
    </row>
    <row r="69" spans="1:4" x14ac:dyDescent="0.2">
      <c r="A69" s="7" t="s">
        <v>911</v>
      </c>
      <c r="C69" s="31">
        <v>1001.7365</v>
      </c>
      <c r="D69" s="31">
        <v>1001.7308</v>
      </c>
    </row>
    <row r="70" spans="1:4" x14ac:dyDescent="0.2">
      <c r="A70" s="7" t="s">
        <v>912</v>
      </c>
      <c r="C70" s="31">
        <v>1021.9641</v>
      </c>
      <c r="D70" s="31">
        <v>1022.5155</v>
      </c>
    </row>
    <row r="71" spans="1:4" x14ac:dyDescent="0.2">
      <c r="A71" s="7" t="s">
        <v>913</v>
      </c>
      <c r="C71" s="31">
        <v>13.639099999999999</v>
      </c>
      <c r="D71" s="31">
        <v>14.039400000000001</v>
      </c>
    </row>
    <row r="72" spans="1:4" x14ac:dyDescent="0.2">
      <c r="A72" s="7" t="s">
        <v>914</v>
      </c>
      <c r="C72" s="31">
        <v>13.639099999999999</v>
      </c>
      <c r="D72" s="31">
        <v>14.039400000000001</v>
      </c>
    </row>
    <row r="73" spans="1:4" x14ac:dyDescent="0.2">
      <c r="A73" s="7" t="s">
        <v>915</v>
      </c>
      <c r="C73" s="31">
        <v>10</v>
      </c>
      <c r="D73" s="31">
        <v>10</v>
      </c>
    </row>
    <row r="74" spans="1:4" x14ac:dyDescent="0.2">
      <c r="A74" s="7" t="s">
        <v>916</v>
      </c>
      <c r="C74" s="31">
        <v>10</v>
      </c>
      <c r="D74" s="31">
        <v>10</v>
      </c>
    </row>
    <row r="76" spans="1:4" x14ac:dyDescent="0.2">
      <c r="A76" s="14" t="s">
        <v>41</v>
      </c>
    </row>
    <row r="77" spans="1:4" x14ac:dyDescent="0.2">
      <c r="A77" s="69" t="s">
        <v>56</v>
      </c>
      <c r="B77" s="70"/>
      <c r="C77" s="33" t="s">
        <v>57</v>
      </c>
    </row>
    <row r="78" spans="1:4" x14ac:dyDescent="0.2">
      <c r="A78" s="65" t="s">
        <v>903</v>
      </c>
      <c r="B78" s="66"/>
      <c r="C78" s="34">
        <v>38.246148130000002</v>
      </c>
    </row>
    <row r="79" spans="1:4" x14ac:dyDescent="0.2">
      <c r="A79" s="65" t="s">
        <v>904</v>
      </c>
      <c r="B79" s="66"/>
      <c r="C79" s="34">
        <v>30.839293139999999</v>
      </c>
    </row>
    <row r="80" spans="1:4" x14ac:dyDescent="0.2">
      <c r="A80" s="65" t="s">
        <v>905</v>
      </c>
      <c r="B80" s="66"/>
      <c r="C80" s="34">
        <v>26.547762299999999</v>
      </c>
    </row>
    <row r="81" spans="1:5" x14ac:dyDescent="0.2">
      <c r="A81" s="65" t="s">
        <v>906</v>
      </c>
      <c r="B81" s="66"/>
      <c r="C81" s="34">
        <v>27.520985660000001</v>
      </c>
    </row>
    <row r="82" spans="1:5" x14ac:dyDescent="0.2">
      <c r="A82" s="65" t="s">
        <v>908</v>
      </c>
      <c r="B82" s="66"/>
      <c r="C82" s="34">
        <v>28.561336350000001</v>
      </c>
    </row>
    <row r="83" spans="1:5" x14ac:dyDescent="0.2">
      <c r="A83" s="65" t="s">
        <v>909</v>
      </c>
      <c r="B83" s="66"/>
      <c r="C83" s="34">
        <v>28.664741249999999</v>
      </c>
    </row>
    <row r="84" spans="1:5" x14ac:dyDescent="0.2">
      <c r="A84" s="65" t="s">
        <v>911</v>
      </c>
      <c r="B84" s="66"/>
      <c r="C84" s="34">
        <v>28.971750400000001</v>
      </c>
    </row>
    <row r="85" spans="1:5" x14ac:dyDescent="0.2">
      <c r="A85" s="65" t="s">
        <v>912</v>
      </c>
      <c r="B85" s="66"/>
      <c r="C85" s="34">
        <v>29.014760930000001</v>
      </c>
    </row>
    <row r="86" spans="1:5" x14ac:dyDescent="0.2">
      <c r="A86" s="7" t="s">
        <v>58</v>
      </c>
    </row>
    <row r="87" spans="1:5" x14ac:dyDescent="0.2">
      <c r="A87" s="7" t="s">
        <v>40</v>
      </c>
    </row>
    <row r="89" spans="1:5" x14ac:dyDescent="0.2">
      <c r="A89" s="14" t="s">
        <v>1184</v>
      </c>
      <c r="D89" s="32">
        <v>0.10847207814773099</v>
      </c>
      <c r="E89" s="10" t="s">
        <v>43</v>
      </c>
    </row>
    <row r="91" spans="1:5" x14ac:dyDescent="0.2">
      <c r="A91" s="14" t="s">
        <v>819</v>
      </c>
      <c r="D91" s="30" t="s">
        <v>42</v>
      </c>
    </row>
    <row r="93" spans="1:5" x14ac:dyDescent="0.2">
      <c r="A93" s="14" t="s">
        <v>1183</v>
      </c>
    </row>
    <row r="95" spans="1:5" x14ac:dyDescent="0.2">
      <c r="A95" s="37" t="s">
        <v>795</v>
      </c>
    </row>
    <row r="96" spans="1:5" x14ac:dyDescent="0.2">
      <c r="A96" s="39"/>
    </row>
    <row r="97" spans="1:1" x14ac:dyDescent="0.2">
      <c r="A97" s="39"/>
    </row>
    <row r="98" spans="1:1" x14ac:dyDescent="0.2">
      <c r="A98" s="39"/>
    </row>
    <row r="99" spans="1:1" x14ac:dyDescent="0.2">
      <c r="A99" s="39"/>
    </row>
    <row r="100" spans="1:1" x14ac:dyDescent="0.2">
      <c r="A100" s="39"/>
    </row>
    <row r="101" spans="1:1" x14ac:dyDescent="0.2">
      <c r="A101" s="39"/>
    </row>
    <row r="102" spans="1:1" x14ac:dyDescent="0.2">
      <c r="A102" s="39"/>
    </row>
    <row r="103" spans="1:1" x14ac:dyDescent="0.2">
      <c r="A103" s="39"/>
    </row>
    <row r="104" spans="1:1" x14ac:dyDescent="0.2">
      <c r="A104" s="39"/>
    </row>
    <row r="105" spans="1:1" x14ac:dyDescent="0.2">
      <c r="A105" s="39"/>
    </row>
    <row r="106" spans="1:1" x14ac:dyDescent="0.2">
      <c r="A106" s="39"/>
    </row>
    <row r="107" spans="1:1" x14ac:dyDescent="0.2">
      <c r="A107" s="39"/>
    </row>
    <row r="108" spans="1:1" x14ac:dyDescent="0.2">
      <c r="A108" s="39"/>
    </row>
    <row r="109" spans="1:1" x14ac:dyDescent="0.2">
      <c r="A109" s="37" t="s">
        <v>917</v>
      </c>
    </row>
    <row r="110" spans="1:1" x14ac:dyDescent="0.2">
      <c r="A110" s="39"/>
    </row>
    <row r="111" spans="1:1" x14ac:dyDescent="0.2">
      <c r="A111" s="37" t="s">
        <v>918</v>
      </c>
    </row>
    <row r="112" spans="1:1" x14ac:dyDescent="0.2">
      <c r="A112" s="39"/>
    </row>
    <row r="113" spans="1:1" x14ac:dyDescent="0.2">
      <c r="A113" s="39"/>
    </row>
    <row r="114" spans="1:1" x14ac:dyDescent="0.2">
      <c r="A114" s="39"/>
    </row>
    <row r="115" spans="1:1" x14ac:dyDescent="0.2">
      <c r="A115" s="39"/>
    </row>
    <row r="116" spans="1:1" x14ac:dyDescent="0.2">
      <c r="A116" s="39"/>
    </row>
    <row r="117" spans="1:1" x14ac:dyDescent="0.2">
      <c r="A117" s="39"/>
    </row>
    <row r="118" spans="1:1" x14ac:dyDescent="0.2">
      <c r="A118" s="39"/>
    </row>
    <row r="119" spans="1:1" x14ac:dyDescent="0.2">
      <c r="A119" s="39"/>
    </row>
    <row r="120" spans="1:1" x14ac:dyDescent="0.2">
      <c r="A120" s="39"/>
    </row>
    <row r="121" spans="1:1" x14ac:dyDescent="0.2">
      <c r="A121" s="39"/>
    </row>
    <row r="122" spans="1:1" x14ac:dyDescent="0.2">
      <c r="A122" s="39"/>
    </row>
    <row r="123" spans="1:1" x14ac:dyDescent="0.2">
      <c r="A123" s="39"/>
    </row>
    <row r="124" spans="1:1" x14ac:dyDescent="0.2">
      <c r="A124" s="39"/>
    </row>
    <row r="126" spans="1:1" x14ac:dyDescent="0.2">
      <c r="A126" s="37" t="s">
        <v>919</v>
      </c>
    </row>
    <row r="127" spans="1:1" x14ac:dyDescent="0.2">
      <c r="A127" s="39"/>
    </row>
    <row r="128" spans="1:1" x14ac:dyDescent="0.2">
      <c r="A128" s="37" t="s">
        <v>920</v>
      </c>
    </row>
    <row r="129" spans="1:1" x14ac:dyDescent="0.2">
      <c r="A129" s="39"/>
    </row>
    <row r="130" spans="1:1" x14ac:dyDescent="0.2">
      <c r="A130" s="39"/>
    </row>
    <row r="131" spans="1:1" x14ac:dyDescent="0.2">
      <c r="A131" s="39"/>
    </row>
    <row r="132" spans="1:1" x14ac:dyDescent="0.2">
      <c r="A132" s="39"/>
    </row>
    <row r="133" spans="1:1" x14ac:dyDescent="0.2">
      <c r="A133" s="39"/>
    </row>
    <row r="134" spans="1:1" x14ac:dyDescent="0.2">
      <c r="A134" s="39"/>
    </row>
    <row r="135" spans="1:1" x14ac:dyDescent="0.2">
      <c r="A135" s="39"/>
    </row>
    <row r="136" spans="1:1" x14ac:dyDescent="0.2">
      <c r="A136" s="39"/>
    </row>
    <row r="137" spans="1:1" x14ac:dyDescent="0.2">
      <c r="A137" s="39"/>
    </row>
    <row r="138" spans="1:1" x14ac:dyDescent="0.2">
      <c r="A138" s="39"/>
    </row>
    <row r="139" spans="1:1" x14ac:dyDescent="0.2">
      <c r="A139" s="39"/>
    </row>
    <row r="140" spans="1:1" x14ac:dyDescent="0.2">
      <c r="A140" s="39"/>
    </row>
    <row r="141" spans="1:1" x14ac:dyDescent="0.2">
      <c r="A141" s="39"/>
    </row>
  </sheetData>
  <mergeCells count="10">
    <mergeCell ref="A82:B82"/>
    <mergeCell ref="A83:B83"/>
    <mergeCell ref="A84:B84"/>
    <mergeCell ref="A85:B85"/>
    <mergeCell ref="A1:G1"/>
    <mergeCell ref="A77:B77"/>
    <mergeCell ref="A78:B78"/>
    <mergeCell ref="A79:B79"/>
    <mergeCell ref="A80:B80"/>
    <mergeCell ref="A81:B81"/>
  </mergeCells>
  <conditionalFormatting sqref="F2:F3 F244:F65536 F5:F92">
    <cfRule type="cellIs" dxfId="97" priority="2" stopIfTrue="1" operator="between">
      <formula>0.009</formula>
      <formula>-0.009</formula>
    </cfRule>
  </conditionalFormatting>
  <conditionalFormatting sqref="F93:F243">
    <cfRule type="cellIs" dxfId="9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850"/>
  <sheetViews>
    <sheetView workbookViewId="0">
      <selection sqref="A1:I1"/>
    </sheetView>
  </sheetViews>
  <sheetFormatPr defaultColWidth="9.140625" defaultRowHeight="11.25" x14ac:dyDescent="0.2"/>
  <cols>
    <col min="1" max="1" width="38.5703125" style="7" bestFit="1" customWidth="1"/>
    <col min="2" max="2" width="32.140625" style="7" bestFit="1" customWidth="1"/>
    <col min="3" max="3" width="35.42578125" style="7" bestFit="1" customWidth="1"/>
    <col min="4" max="4" width="15.42578125" style="7" bestFit="1" customWidth="1"/>
    <col min="5" max="5" width="22.85546875" style="10" customWidth="1"/>
    <col min="6" max="6" width="13.5703125" style="11" bestFit="1" customWidth="1"/>
    <col min="7" max="8" width="13.5703125" style="11" customWidth="1"/>
    <col min="9" max="9" width="14.42578125" style="10" customWidth="1"/>
    <col min="10" max="16384" width="9.140625" style="7"/>
  </cols>
  <sheetData>
    <row r="1" spans="1:9" s="1" customFormat="1" ht="15" x14ac:dyDescent="0.2">
      <c r="A1" s="67" t="s">
        <v>8</v>
      </c>
      <c r="B1" s="68"/>
      <c r="C1" s="68"/>
      <c r="D1" s="68"/>
      <c r="E1" s="68"/>
      <c r="F1" s="68"/>
      <c r="G1" s="68"/>
      <c r="H1" s="68"/>
      <c r="I1" s="68"/>
    </row>
    <row r="2" spans="1:9" s="1" customFormat="1" ht="12" x14ac:dyDescent="0.2">
      <c r="E2" s="5"/>
      <c r="F2" s="9"/>
      <c r="G2" s="9"/>
      <c r="H2" s="9"/>
      <c r="I2" s="10"/>
    </row>
    <row r="3" spans="1:9" s="1" customFormat="1" ht="12" x14ac:dyDescent="0.2">
      <c r="A3" s="8" t="s">
        <v>7</v>
      </c>
      <c r="B3" s="2"/>
      <c r="C3" s="3"/>
      <c r="D3" s="3"/>
      <c r="E3" s="4"/>
      <c r="F3" s="9"/>
      <c r="G3" s="9"/>
      <c r="H3" s="9"/>
      <c r="I3" s="10"/>
    </row>
    <row r="4" spans="1:9" s="1" customFormat="1" ht="67.5" x14ac:dyDescent="0.2">
      <c r="A4" s="6" t="s">
        <v>2</v>
      </c>
      <c r="B4" s="6" t="s">
        <v>0</v>
      </c>
      <c r="C4" s="13" t="s">
        <v>4</v>
      </c>
      <c r="D4" s="13" t="s">
        <v>1</v>
      </c>
      <c r="E4" s="40" t="s">
        <v>6</v>
      </c>
      <c r="F4" s="40" t="s">
        <v>831</v>
      </c>
      <c r="G4" s="40" t="s">
        <v>832</v>
      </c>
      <c r="H4" s="44" t="s">
        <v>833</v>
      </c>
      <c r="I4" s="12" t="s">
        <v>5</v>
      </c>
    </row>
    <row r="5" spans="1:9" x14ac:dyDescent="0.2">
      <c r="A5" s="16" t="s">
        <v>82</v>
      </c>
      <c r="B5" s="17"/>
      <c r="C5" s="17"/>
      <c r="D5" s="17"/>
      <c r="E5" s="18"/>
      <c r="F5" s="19"/>
      <c r="G5" s="19"/>
      <c r="H5" s="19"/>
      <c r="I5" s="18"/>
    </row>
    <row r="6" spans="1:9" x14ac:dyDescent="0.2">
      <c r="A6" s="20" t="s">
        <v>26</v>
      </c>
      <c r="B6" s="21"/>
      <c r="C6" s="21"/>
      <c r="D6" s="21"/>
      <c r="E6" s="22"/>
      <c r="F6" s="23"/>
      <c r="G6" s="23"/>
      <c r="H6" s="23"/>
      <c r="I6" s="22"/>
    </row>
    <row r="7" spans="1:9" x14ac:dyDescent="0.2">
      <c r="A7" s="21" t="s">
        <v>84</v>
      </c>
      <c r="B7" s="21" t="s">
        <v>83</v>
      </c>
      <c r="C7" s="21" t="s">
        <v>85</v>
      </c>
      <c r="D7" s="24">
        <v>70450</v>
      </c>
      <c r="E7" s="22">
        <v>1147.031675</v>
      </c>
      <c r="F7" s="23">
        <v>7.1974800585142198</v>
      </c>
      <c r="G7" s="23">
        <v>-583.60087499999997</v>
      </c>
      <c r="H7" s="23">
        <v>-3.662022376098681</v>
      </c>
      <c r="I7" s="22"/>
    </row>
    <row r="8" spans="1:9" x14ac:dyDescent="0.2">
      <c r="A8" s="21" t="s">
        <v>92</v>
      </c>
      <c r="B8" s="21" t="s">
        <v>91</v>
      </c>
      <c r="C8" s="21" t="s">
        <v>85</v>
      </c>
      <c r="D8" s="24">
        <v>118600</v>
      </c>
      <c r="E8" s="22">
        <v>1107.4275</v>
      </c>
      <c r="F8" s="23">
        <v>6.9489688220687196</v>
      </c>
      <c r="G8" s="23">
        <v>-789.30600000000004</v>
      </c>
      <c r="H8" s="23">
        <v>-4.9527962643800789</v>
      </c>
      <c r="I8" s="22"/>
    </row>
    <row r="9" spans="1:9" x14ac:dyDescent="0.2">
      <c r="A9" s="21" t="s">
        <v>87</v>
      </c>
      <c r="B9" s="21" t="s">
        <v>86</v>
      </c>
      <c r="C9" s="21" t="s">
        <v>85</v>
      </c>
      <c r="D9" s="24">
        <v>104700</v>
      </c>
      <c r="E9" s="22">
        <v>932.71995000000004</v>
      </c>
      <c r="F9" s="23">
        <v>5.8527008334825403</v>
      </c>
      <c r="G9" s="23">
        <v>-496.09629999999999</v>
      </c>
      <c r="H9" s="23">
        <v>-3.1129421306980798</v>
      </c>
      <c r="I9" s="22"/>
    </row>
    <row r="10" spans="1:9" x14ac:dyDescent="0.2">
      <c r="A10" s="21" t="s">
        <v>105</v>
      </c>
      <c r="B10" s="21" t="s">
        <v>104</v>
      </c>
      <c r="C10" s="21" t="s">
        <v>106</v>
      </c>
      <c r="D10" s="24">
        <v>90000</v>
      </c>
      <c r="E10" s="22">
        <v>901.26</v>
      </c>
      <c r="F10" s="23">
        <v>5.6552935885894602</v>
      </c>
      <c r="G10" s="23">
        <v>-739.18949999999995</v>
      </c>
      <c r="H10" s="23">
        <v>-4.6383215055618203</v>
      </c>
      <c r="I10" s="22"/>
    </row>
    <row r="11" spans="1:9" x14ac:dyDescent="0.2">
      <c r="A11" s="21" t="s">
        <v>207</v>
      </c>
      <c r="B11" s="21" t="s">
        <v>206</v>
      </c>
      <c r="C11" s="21" t="s">
        <v>208</v>
      </c>
      <c r="D11" s="24">
        <v>30000</v>
      </c>
      <c r="E11" s="22">
        <v>768.31500000000005</v>
      </c>
      <c r="F11" s="23">
        <v>4.8210803691688398</v>
      </c>
      <c r="G11" s="23">
        <v>-773.1</v>
      </c>
      <c r="H11" s="23">
        <v>-4.8511056446957692</v>
      </c>
      <c r="I11" s="22"/>
    </row>
    <row r="12" spans="1:9" x14ac:dyDescent="0.2">
      <c r="A12" s="21" t="s">
        <v>210</v>
      </c>
      <c r="B12" s="21" t="s">
        <v>209</v>
      </c>
      <c r="C12" s="21" t="s">
        <v>152</v>
      </c>
      <c r="D12" s="24">
        <v>60200</v>
      </c>
      <c r="E12" s="22">
        <v>752.01840000000004</v>
      </c>
      <c r="F12" s="23">
        <v>4.71882124583506</v>
      </c>
      <c r="G12" s="23">
        <v>-754.51670000000001</v>
      </c>
      <c r="H12" s="23">
        <v>-4.734497765343713</v>
      </c>
      <c r="I12" s="22"/>
    </row>
    <row r="13" spans="1:9" x14ac:dyDescent="0.2">
      <c r="A13" s="21" t="s">
        <v>212</v>
      </c>
      <c r="B13" s="21" t="s">
        <v>211</v>
      </c>
      <c r="C13" s="21" t="s">
        <v>138</v>
      </c>
      <c r="D13" s="24">
        <v>22200</v>
      </c>
      <c r="E13" s="22">
        <v>685.51379999999995</v>
      </c>
      <c r="F13" s="23">
        <v>4.3015132126462898</v>
      </c>
      <c r="G13" s="23">
        <v>-688.6662</v>
      </c>
      <c r="H13" s="23">
        <v>-4.3212941277081685</v>
      </c>
      <c r="I13" s="22"/>
    </row>
    <row r="14" spans="1:9" x14ac:dyDescent="0.2">
      <c r="A14" s="21" t="s">
        <v>94</v>
      </c>
      <c r="B14" s="21" t="s">
        <v>93</v>
      </c>
      <c r="C14" s="21" t="s">
        <v>95</v>
      </c>
      <c r="D14" s="24">
        <v>30700</v>
      </c>
      <c r="E14" s="22">
        <v>640.34059999999999</v>
      </c>
      <c r="F14" s="23">
        <v>4.0180570420228596</v>
      </c>
      <c r="G14" s="23">
        <v>-334.01925</v>
      </c>
      <c r="H14" s="23">
        <v>-2.0959289472410392</v>
      </c>
      <c r="I14" s="22"/>
    </row>
    <row r="15" spans="1:9" x14ac:dyDescent="0.2">
      <c r="A15" s="21" t="s">
        <v>89</v>
      </c>
      <c r="B15" s="21" t="s">
        <v>88</v>
      </c>
      <c r="C15" s="21" t="s">
        <v>90</v>
      </c>
      <c r="D15" s="24">
        <v>25300</v>
      </c>
      <c r="E15" s="22">
        <v>381.57459999999998</v>
      </c>
      <c r="F15" s="23">
        <v>2.3943328106745998</v>
      </c>
      <c r="G15" s="23"/>
      <c r="H15" s="23"/>
      <c r="I15" s="22"/>
    </row>
    <row r="16" spans="1:9" x14ac:dyDescent="0.2">
      <c r="A16" s="21" t="s">
        <v>100</v>
      </c>
      <c r="B16" s="21" t="s">
        <v>99</v>
      </c>
      <c r="C16" s="21" t="s">
        <v>101</v>
      </c>
      <c r="D16" s="24">
        <v>9150</v>
      </c>
      <c r="E16" s="22">
        <v>233.06880000000001</v>
      </c>
      <c r="F16" s="23">
        <v>1.4624775207378999</v>
      </c>
      <c r="G16" s="23">
        <v>-32.063749999999999</v>
      </c>
      <c r="H16" s="23">
        <v>-0.20119601424798081</v>
      </c>
      <c r="I16" s="22"/>
    </row>
    <row r="17" spans="1:9" x14ac:dyDescent="0.2">
      <c r="A17" s="21" t="s">
        <v>97</v>
      </c>
      <c r="B17" s="21" t="s">
        <v>96</v>
      </c>
      <c r="C17" s="21" t="s">
        <v>98</v>
      </c>
      <c r="D17" s="24">
        <v>25500</v>
      </c>
      <c r="E17" s="22">
        <v>205.55549999999999</v>
      </c>
      <c r="F17" s="23">
        <v>1.28983501015168</v>
      </c>
      <c r="G17" s="23"/>
      <c r="H17" s="23"/>
      <c r="I17" s="22"/>
    </row>
    <row r="18" spans="1:9" x14ac:dyDescent="0.2">
      <c r="A18" s="21" t="s">
        <v>103</v>
      </c>
      <c r="B18" s="21" t="s">
        <v>102</v>
      </c>
      <c r="C18" s="21" t="s">
        <v>85</v>
      </c>
      <c r="D18" s="24">
        <v>30300</v>
      </c>
      <c r="E18" s="22">
        <v>185.9511</v>
      </c>
      <c r="F18" s="23">
        <v>1.16681985622479</v>
      </c>
      <c r="G18" s="23"/>
      <c r="H18" s="23"/>
      <c r="I18" s="22"/>
    </row>
    <row r="19" spans="1:9" x14ac:dyDescent="0.2">
      <c r="A19" s="21" t="s">
        <v>108</v>
      </c>
      <c r="B19" s="21" t="s">
        <v>107</v>
      </c>
      <c r="C19" s="21" t="s">
        <v>90</v>
      </c>
      <c r="D19" s="24">
        <v>16200</v>
      </c>
      <c r="E19" s="22">
        <v>168.36660000000001</v>
      </c>
      <c r="F19" s="23">
        <v>1.05647932174135</v>
      </c>
      <c r="G19" s="23"/>
      <c r="H19" s="23"/>
      <c r="I19" s="22"/>
    </row>
    <row r="20" spans="1:9" x14ac:dyDescent="0.2">
      <c r="A20" s="21" t="s">
        <v>113</v>
      </c>
      <c r="B20" s="21" t="s">
        <v>112</v>
      </c>
      <c r="C20" s="21" t="s">
        <v>114</v>
      </c>
      <c r="D20" s="24">
        <v>26500</v>
      </c>
      <c r="E20" s="22">
        <v>148.78424999999999</v>
      </c>
      <c r="F20" s="23">
        <v>0.93360252880200001</v>
      </c>
      <c r="G20" s="23"/>
      <c r="H20" s="23"/>
      <c r="I20" s="22"/>
    </row>
    <row r="21" spans="1:9" x14ac:dyDescent="0.2">
      <c r="A21" s="21" t="s">
        <v>110</v>
      </c>
      <c r="B21" s="21" t="s">
        <v>109</v>
      </c>
      <c r="C21" s="21" t="s">
        <v>111</v>
      </c>
      <c r="D21" s="24">
        <v>89300</v>
      </c>
      <c r="E21" s="22">
        <v>148.63985</v>
      </c>
      <c r="F21" s="23">
        <v>0.932696436892682</v>
      </c>
      <c r="G21" s="23"/>
      <c r="H21" s="23"/>
      <c r="I21" s="22"/>
    </row>
    <row r="22" spans="1:9" x14ac:dyDescent="0.2">
      <c r="A22" s="21" t="s">
        <v>116</v>
      </c>
      <c r="B22" s="21" t="s">
        <v>115</v>
      </c>
      <c r="C22" s="21" t="s">
        <v>117</v>
      </c>
      <c r="D22" s="24">
        <v>10800</v>
      </c>
      <c r="E22" s="22">
        <v>144.42840000000001</v>
      </c>
      <c r="F22" s="23">
        <v>0.90627011576041705</v>
      </c>
      <c r="G22" s="23"/>
      <c r="H22" s="23"/>
      <c r="I22" s="22"/>
    </row>
    <row r="23" spans="1:9" x14ac:dyDescent="0.2">
      <c r="A23" s="21" t="s">
        <v>119</v>
      </c>
      <c r="B23" s="21" t="s">
        <v>118</v>
      </c>
      <c r="C23" s="21" t="s">
        <v>120</v>
      </c>
      <c r="D23" s="24">
        <v>1900</v>
      </c>
      <c r="E23" s="22">
        <v>132.22194999999999</v>
      </c>
      <c r="F23" s="23">
        <v>0.82967617125557103</v>
      </c>
      <c r="G23" s="23"/>
      <c r="H23" s="23"/>
      <c r="I23" s="22"/>
    </row>
    <row r="24" spans="1:9" x14ac:dyDescent="0.2">
      <c r="A24" s="21" t="s">
        <v>214</v>
      </c>
      <c r="B24" s="21" t="s">
        <v>213</v>
      </c>
      <c r="C24" s="21" t="s">
        <v>85</v>
      </c>
      <c r="D24" s="24">
        <v>7200</v>
      </c>
      <c r="E24" s="22">
        <v>131.56200000000001</v>
      </c>
      <c r="F24" s="23">
        <v>0.82553506768524798</v>
      </c>
      <c r="G24" s="23">
        <v>-132.49080000000001</v>
      </c>
      <c r="H24" s="23">
        <v>-0.83136317132357795</v>
      </c>
      <c r="I24" s="22"/>
    </row>
    <row r="25" spans="1:9" x14ac:dyDescent="0.2">
      <c r="A25" s="21" t="s">
        <v>122</v>
      </c>
      <c r="B25" s="21" t="s">
        <v>121</v>
      </c>
      <c r="C25" s="21" t="s">
        <v>123</v>
      </c>
      <c r="D25" s="24">
        <v>14800</v>
      </c>
      <c r="E25" s="22">
        <v>129.87739999999999</v>
      </c>
      <c r="F25" s="23">
        <v>0.81496441373484696</v>
      </c>
      <c r="G25" s="23"/>
      <c r="H25" s="23"/>
      <c r="I25" s="22"/>
    </row>
    <row r="26" spans="1:9" x14ac:dyDescent="0.2">
      <c r="A26" s="21" t="s">
        <v>125</v>
      </c>
      <c r="B26" s="21" t="s">
        <v>124</v>
      </c>
      <c r="C26" s="21" t="s">
        <v>85</v>
      </c>
      <c r="D26" s="24">
        <v>9700</v>
      </c>
      <c r="E26" s="22">
        <v>118.3497</v>
      </c>
      <c r="F26" s="23">
        <v>0.74262954044502805</v>
      </c>
      <c r="G26" s="23"/>
      <c r="H26" s="23"/>
      <c r="I26" s="22"/>
    </row>
    <row r="27" spans="1:9" x14ac:dyDescent="0.2">
      <c r="A27" s="21" t="s">
        <v>130</v>
      </c>
      <c r="B27" s="21" t="s">
        <v>129</v>
      </c>
      <c r="C27" s="21" t="s">
        <v>131</v>
      </c>
      <c r="D27" s="24">
        <v>35700</v>
      </c>
      <c r="E27" s="22">
        <v>115.1682</v>
      </c>
      <c r="F27" s="23">
        <v>0.72266602652884704</v>
      </c>
      <c r="G27" s="23"/>
      <c r="H27" s="23"/>
      <c r="I27" s="22"/>
    </row>
    <row r="28" spans="1:9" x14ac:dyDescent="0.2">
      <c r="A28" s="21" t="s">
        <v>133</v>
      </c>
      <c r="B28" s="21" t="s">
        <v>132</v>
      </c>
      <c r="C28" s="21" t="s">
        <v>106</v>
      </c>
      <c r="D28" s="24">
        <v>2700</v>
      </c>
      <c r="E28" s="22">
        <v>114.41385</v>
      </c>
      <c r="F28" s="23">
        <v>0.71793257478511796</v>
      </c>
      <c r="G28" s="23"/>
      <c r="H28" s="23"/>
      <c r="I28" s="22"/>
    </row>
    <row r="29" spans="1:9" x14ac:dyDescent="0.2">
      <c r="A29" s="21" t="s">
        <v>135</v>
      </c>
      <c r="B29" s="21" t="s">
        <v>134</v>
      </c>
      <c r="C29" s="21" t="s">
        <v>90</v>
      </c>
      <c r="D29" s="24">
        <v>11000</v>
      </c>
      <c r="E29" s="22">
        <v>111.804</v>
      </c>
      <c r="F29" s="23">
        <v>0.70155609300163702</v>
      </c>
      <c r="G29" s="23"/>
      <c r="H29" s="23"/>
      <c r="I29" s="22"/>
    </row>
    <row r="30" spans="1:9" x14ac:dyDescent="0.2">
      <c r="A30" s="21" t="s">
        <v>151</v>
      </c>
      <c r="B30" s="21" t="s">
        <v>150</v>
      </c>
      <c r="C30" s="21" t="s">
        <v>152</v>
      </c>
      <c r="D30" s="24">
        <v>1300</v>
      </c>
      <c r="E30" s="22">
        <v>109.1298</v>
      </c>
      <c r="F30" s="23">
        <v>0.68477582303003504</v>
      </c>
      <c r="G30" s="23"/>
      <c r="H30" s="23"/>
      <c r="I30" s="22"/>
    </row>
    <row r="31" spans="1:9" x14ac:dyDescent="0.2">
      <c r="A31" s="21" t="s">
        <v>137</v>
      </c>
      <c r="B31" s="21" t="s">
        <v>136</v>
      </c>
      <c r="C31" s="21" t="s">
        <v>138</v>
      </c>
      <c r="D31" s="24">
        <v>31300</v>
      </c>
      <c r="E31" s="22">
        <v>105.30885000000001</v>
      </c>
      <c r="F31" s="23">
        <v>0.66079984047525597</v>
      </c>
      <c r="G31" s="23"/>
      <c r="H31" s="23"/>
      <c r="I31" s="22"/>
    </row>
    <row r="32" spans="1:9" x14ac:dyDescent="0.2">
      <c r="A32" s="21" t="s">
        <v>127</v>
      </c>
      <c r="B32" s="21" t="s">
        <v>126</v>
      </c>
      <c r="C32" s="21" t="s">
        <v>128</v>
      </c>
      <c r="D32" s="24">
        <v>103827</v>
      </c>
      <c r="E32" s="22">
        <v>99.725833499999993</v>
      </c>
      <c r="F32" s="23">
        <v>0.62576711138771202</v>
      </c>
      <c r="G32" s="23"/>
      <c r="H32" s="23"/>
      <c r="I32" s="22"/>
    </row>
    <row r="33" spans="1:9" x14ac:dyDescent="0.2">
      <c r="A33" s="21" t="s">
        <v>216</v>
      </c>
      <c r="B33" s="21" t="s">
        <v>215</v>
      </c>
      <c r="C33" s="21" t="s">
        <v>111</v>
      </c>
      <c r="D33" s="24">
        <v>47250</v>
      </c>
      <c r="E33" s="22">
        <v>98.138249999999999</v>
      </c>
      <c r="F33" s="23">
        <v>0.61580522382041702</v>
      </c>
      <c r="G33" s="23">
        <v>-98.799750000000003</v>
      </c>
      <c r="H33" s="23">
        <v>-0.6199560534465538</v>
      </c>
      <c r="I33" s="22"/>
    </row>
    <row r="34" spans="1:9" x14ac:dyDescent="0.2">
      <c r="A34" s="21" t="s">
        <v>140</v>
      </c>
      <c r="B34" s="21" t="s">
        <v>139</v>
      </c>
      <c r="C34" s="21" t="s">
        <v>141</v>
      </c>
      <c r="D34" s="24">
        <v>12000</v>
      </c>
      <c r="E34" s="22">
        <v>95.46</v>
      </c>
      <c r="F34" s="23">
        <v>0.59899954060620597</v>
      </c>
      <c r="G34" s="23"/>
      <c r="H34" s="23"/>
      <c r="I34" s="22"/>
    </row>
    <row r="35" spans="1:9" x14ac:dyDescent="0.2">
      <c r="A35" s="21" t="s">
        <v>143</v>
      </c>
      <c r="B35" s="21" t="s">
        <v>142</v>
      </c>
      <c r="C35" s="21" t="s">
        <v>144</v>
      </c>
      <c r="D35" s="24">
        <v>32600</v>
      </c>
      <c r="E35" s="22">
        <v>93.724999999999994</v>
      </c>
      <c r="F35" s="23">
        <v>0.58811263297000504</v>
      </c>
      <c r="G35" s="23"/>
      <c r="H35" s="23"/>
      <c r="I35" s="22"/>
    </row>
    <row r="36" spans="1:9" x14ac:dyDescent="0.2">
      <c r="A36" s="21" t="s">
        <v>146</v>
      </c>
      <c r="B36" s="21" t="s">
        <v>145</v>
      </c>
      <c r="C36" s="21" t="s">
        <v>117</v>
      </c>
      <c r="D36" s="24">
        <v>11700</v>
      </c>
      <c r="E36" s="22">
        <v>92.383200000000002</v>
      </c>
      <c r="F36" s="23">
        <v>0.57969300607302798</v>
      </c>
      <c r="G36" s="23"/>
      <c r="H36" s="23"/>
      <c r="I36" s="22"/>
    </row>
    <row r="37" spans="1:9" x14ac:dyDescent="0.2">
      <c r="A37" s="21" t="s">
        <v>158</v>
      </c>
      <c r="B37" s="21" t="s">
        <v>157</v>
      </c>
      <c r="C37" s="21" t="s">
        <v>159</v>
      </c>
      <c r="D37" s="24">
        <v>4200</v>
      </c>
      <c r="E37" s="22">
        <v>89.886300000000006</v>
      </c>
      <c r="F37" s="23">
        <v>0.56402527138897596</v>
      </c>
      <c r="G37" s="23"/>
      <c r="H37" s="23"/>
      <c r="I37" s="22"/>
    </row>
    <row r="38" spans="1:9" x14ac:dyDescent="0.2">
      <c r="A38" s="21" t="s">
        <v>148</v>
      </c>
      <c r="B38" s="21" t="s">
        <v>147</v>
      </c>
      <c r="C38" s="21" t="s">
        <v>149</v>
      </c>
      <c r="D38" s="24">
        <v>3400</v>
      </c>
      <c r="E38" s="22">
        <v>86.0625</v>
      </c>
      <c r="F38" s="23">
        <v>0.54003140544124895</v>
      </c>
      <c r="G38" s="23"/>
      <c r="H38" s="23"/>
      <c r="I38" s="22"/>
    </row>
    <row r="39" spans="1:9" x14ac:dyDescent="0.2">
      <c r="A39" s="21" t="s">
        <v>154</v>
      </c>
      <c r="B39" s="21" t="s">
        <v>153</v>
      </c>
      <c r="C39" s="21" t="s">
        <v>144</v>
      </c>
      <c r="D39" s="24">
        <v>129800</v>
      </c>
      <c r="E39" s="22">
        <v>76.971400000000003</v>
      </c>
      <c r="F39" s="23">
        <v>0.48298589188996999</v>
      </c>
      <c r="G39" s="23"/>
      <c r="H39" s="23"/>
      <c r="I39" s="22"/>
    </row>
    <row r="40" spans="1:9" x14ac:dyDescent="0.2">
      <c r="A40" s="21" t="s">
        <v>163</v>
      </c>
      <c r="B40" s="21" t="s">
        <v>162</v>
      </c>
      <c r="C40" s="21" t="s">
        <v>152</v>
      </c>
      <c r="D40" s="24">
        <v>19200</v>
      </c>
      <c r="E40" s="22">
        <v>74.486400000000003</v>
      </c>
      <c r="F40" s="23">
        <v>0.467392828215065</v>
      </c>
      <c r="G40" s="23"/>
      <c r="H40" s="23"/>
      <c r="I40" s="22"/>
    </row>
    <row r="41" spans="1:9" x14ac:dyDescent="0.2">
      <c r="A41" s="21" t="s">
        <v>156</v>
      </c>
      <c r="B41" s="21" t="s">
        <v>155</v>
      </c>
      <c r="C41" s="21" t="s">
        <v>117</v>
      </c>
      <c r="D41" s="24">
        <v>14300</v>
      </c>
      <c r="E41" s="22">
        <v>73.080150000000003</v>
      </c>
      <c r="F41" s="23">
        <v>0.45856878564249598</v>
      </c>
      <c r="G41" s="23"/>
      <c r="H41" s="23"/>
      <c r="I41" s="22"/>
    </row>
    <row r="42" spans="1:9" x14ac:dyDescent="0.2">
      <c r="A42" s="21" t="s">
        <v>161</v>
      </c>
      <c r="B42" s="21" t="s">
        <v>160</v>
      </c>
      <c r="C42" s="21" t="s">
        <v>120</v>
      </c>
      <c r="D42" s="24">
        <v>19800</v>
      </c>
      <c r="E42" s="22">
        <v>72.279899999999998</v>
      </c>
      <c r="F42" s="23">
        <v>0.45354731714919899</v>
      </c>
      <c r="G42" s="23"/>
      <c r="H42" s="23"/>
      <c r="I42" s="22"/>
    </row>
    <row r="43" spans="1:9" x14ac:dyDescent="0.2">
      <c r="A43" s="21" t="s">
        <v>165</v>
      </c>
      <c r="B43" s="21" t="s">
        <v>164</v>
      </c>
      <c r="C43" s="21" t="s">
        <v>166</v>
      </c>
      <c r="D43" s="24">
        <v>37200</v>
      </c>
      <c r="E43" s="22">
        <v>67.052999999999997</v>
      </c>
      <c r="F43" s="23">
        <v>0.42074917448426502</v>
      </c>
      <c r="G43" s="23"/>
      <c r="H43" s="23"/>
      <c r="I43" s="22"/>
    </row>
    <row r="44" spans="1:9" x14ac:dyDescent="0.2">
      <c r="A44" s="21" t="s">
        <v>168</v>
      </c>
      <c r="B44" s="21" t="s">
        <v>167</v>
      </c>
      <c r="C44" s="21" t="s">
        <v>169</v>
      </c>
      <c r="D44" s="24">
        <v>8200</v>
      </c>
      <c r="E44" s="22">
        <v>66.506100000000004</v>
      </c>
      <c r="F44" s="23">
        <v>0.41731744550084199</v>
      </c>
      <c r="G44" s="23"/>
      <c r="H44" s="23"/>
      <c r="I44" s="22"/>
    </row>
    <row r="45" spans="1:9" x14ac:dyDescent="0.2">
      <c r="A45" s="21" t="s">
        <v>173</v>
      </c>
      <c r="B45" s="21" t="s">
        <v>172</v>
      </c>
      <c r="C45" s="21" t="s">
        <v>138</v>
      </c>
      <c r="D45" s="24">
        <v>14800</v>
      </c>
      <c r="E45" s="22">
        <v>65.009</v>
      </c>
      <c r="F45" s="23">
        <v>0.40792333056011798</v>
      </c>
      <c r="G45" s="23"/>
      <c r="H45" s="23"/>
      <c r="I45" s="22"/>
    </row>
    <row r="46" spans="1:9" x14ac:dyDescent="0.2">
      <c r="A46" s="21" t="s">
        <v>175</v>
      </c>
      <c r="B46" s="21" t="s">
        <v>174</v>
      </c>
      <c r="C46" s="21" t="s">
        <v>176</v>
      </c>
      <c r="D46" s="24">
        <v>30300</v>
      </c>
      <c r="E46" s="22">
        <v>62.06955</v>
      </c>
      <c r="F46" s="23">
        <v>0.389478650069495</v>
      </c>
      <c r="G46" s="23"/>
      <c r="H46" s="23"/>
      <c r="I46" s="22"/>
    </row>
    <row r="47" spans="1:9" x14ac:dyDescent="0.2">
      <c r="A47" s="21" t="s">
        <v>181</v>
      </c>
      <c r="B47" s="21" t="s">
        <v>180</v>
      </c>
      <c r="C47" s="21" t="s">
        <v>120</v>
      </c>
      <c r="D47" s="24">
        <v>2500</v>
      </c>
      <c r="E47" s="22">
        <v>61.04</v>
      </c>
      <c r="F47" s="23">
        <v>0.38301835280329799</v>
      </c>
      <c r="G47" s="23"/>
      <c r="H47" s="23"/>
      <c r="I47" s="22"/>
    </row>
    <row r="48" spans="1:9" x14ac:dyDescent="0.2">
      <c r="A48" s="21" t="s">
        <v>191</v>
      </c>
      <c r="B48" s="21" t="s">
        <v>190</v>
      </c>
      <c r="C48" s="21" t="s">
        <v>192</v>
      </c>
      <c r="D48" s="24">
        <v>2400</v>
      </c>
      <c r="E48" s="22">
        <v>60.543599999999998</v>
      </c>
      <c r="F48" s="23">
        <v>0.37990350499314801</v>
      </c>
      <c r="G48" s="23"/>
      <c r="H48" s="23"/>
      <c r="I48" s="22"/>
    </row>
    <row r="49" spans="1:11" x14ac:dyDescent="0.2">
      <c r="A49" s="21" t="s">
        <v>183</v>
      </c>
      <c r="B49" s="21" t="s">
        <v>182</v>
      </c>
      <c r="C49" s="21" t="s">
        <v>184</v>
      </c>
      <c r="D49" s="24">
        <v>3800</v>
      </c>
      <c r="E49" s="22">
        <v>59.059600000000003</v>
      </c>
      <c r="F49" s="23">
        <v>0.370591590911233</v>
      </c>
      <c r="G49" s="23"/>
      <c r="H49" s="23"/>
      <c r="I49" s="22"/>
    </row>
    <row r="50" spans="1:11" x14ac:dyDescent="0.2">
      <c r="A50" s="21" t="s">
        <v>186</v>
      </c>
      <c r="B50" s="21" t="s">
        <v>185</v>
      </c>
      <c r="C50" s="21" t="s">
        <v>101</v>
      </c>
      <c r="D50" s="24">
        <v>24700</v>
      </c>
      <c r="E50" s="22">
        <v>58.082050000000002</v>
      </c>
      <c r="F50" s="23">
        <v>0.36445758713038701</v>
      </c>
      <c r="G50" s="23"/>
      <c r="H50" s="23"/>
      <c r="I50" s="22"/>
    </row>
    <row r="51" spans="1:11" x14ac:dyDescent="0.2">
      <c r="A51" s="21" t="s">
        <v>178</v>
      </c>
      <c r="B51" s="21" t="s">
        <v>177</v>
      </c>
      <c r="C51" s="21" t="s">
        <v>179</v>
      </c>
      <c r="D51" s="24">
        <v>12700</v>
      </c>
      <c r="E51" s="22">
        <v>57.315100000000001</v>
      </c>
      <c r="F51" s="23">
        <v>0.35964507196520801</v>
      </c>
      <c r="G51" s="23"/>
      <c r="H51" s="23"/>
      <c r="I51" s="22"/>
    </row>
    <row r="52" spans="1:11" x14ac:dyDescent="0.2">
      <c r="A52" s="21" t="s">
        <v>171</v>
      </c>
      <c r="B52" s="21" t="s">
        <v>170</v>
      </c>
      <c r="C52" s="21" t="s">
        <v>128</v>
      </c>
      <c r="D52" s="24">
        <v>20400</v>
      </c>
      <c r="E52" s="22">
        <v>53.794800000000002</v>
      </c>
      <c r="F52" s="23">
        <v>0.33755563049447701</v>
      </c>
      <c r="G52" s="23"/>
      <c r="H52" s="23"/>
      <c r="I52" s="22"/>
    </row>
    <row r="53" spans="1:11" x14ac:dyDescent="0.2">
      <c r="A53" s="21" t="s">
        <v>197</v>
      </c>
      <c r="B53" s="21" t="s">
        <v>196</v>
      </c>
      <c r="C53" s="21" t="s">
        <v>169</v>
      </c>
      <c r="D53" s="24">
        <v>4800</v>
      </c>
      <c r="E53" s="22">
        <v>51.972000000000001</v>
      </c>
      <c r="F53" s="23">
        <v>0.32611778885801102</v>
      </c>
      <c r="G53" s="23"/>
      <c r="H53" s="23"/>
      <c r="I53" s="22"/>
    </row>
    <row r="54" spans="1:11" x14ac:dyDescent="0.2">
      <c r="A54" s="21" t="s">
        <v>188</v>
      </c>
      <c r="B54" s="21" t="s">
        <v>187</v>
      </c>
      <c r="C54" s="21" t="s">
        <v>189</v>
      </c>
      <c r="D54" s="24">
        <v>10300</v>
      </c>
      <c r="E54" s="22">
        <v>46.174900000000001</v>
      </c>
      <c r="F54" s="23">
        <v>0.28974171262871901</v>
      </c>
      <c r="G54" s="23"/>
      <c r="H54" s="23"/>
      <c r="I54" s="22"/>
    </row>
    <row r="55" spans="1:11" x14ac:dyDescent="0.2">
      <c r="A55" s="21" t="s">
        <v>194</v>
      </c>
      <c r="B55" s="21" t="s">
        <v>193</v>
      </c>
      <c r="C55" s="21" t="s">
        <v>195</v>
      </c>
      <c r="D55" s="24">
        <v>8900</v>
      </c>
      <c r="E55" s="22">
        <v>29.49905</v>
      </c>
      <c r="F55" s="23">
        <v>0.18510284305802999</v>
      </c>
      <c r="G55" s="23"/>
      <c r="H55" s="23"/>
      <c r="I55" s="22"/>
    </row>
    <row r="56" spans="1:11" x14ac:dyDescent="0.2">
      <c r="A56" s="20" t="s">
        <v>27</v>
      </c>
      <c r="B56" s="20"/>
      <c r="C56" s="20"/>
      <c r="D56" s="20"/>
      <c r="E56" s="25">
        <f>SUM(E7:E55)</f>
        <v>11309.149458500004</v>
      </c>
      <c r="F56" s="26">
        <f>SUM(F7:F55)</f>
        <v>70.963496022296582</v>
      </c>
      <c r="G56" s="25">
        <f>SUM(G7:G55)</f>
        <v>-5421.8491249999997</v>
      </c>
      <c r="H56" s="26">
        <f>SUM(H7:H55)</f>
        <v>-34.021424000745462</v>
      </c>
      <c r="I56" s="25"/>
      <c r="J56" s="14"/>
      <c r="K56" s="14"/>
    </row>
    <row r="57" spans="1:11" x14ac:dyDescent="0.2">
      <c r="A57" s="21"/>
      <c r="B57" s="21"/>
      <c r="C57" s="21"/>
      <c r="D57" s="21"/>
      <c r="E57" s="22"/>
      <c r="F57" s="23"/>
      <c r="G57" s="23"/>
      <c r="H57" s="23"/>
      <c r="I57" s="22"/>
    </row>
    <row r="58" spans="1:11" x14ac:dyDescent="0.2">
      <c r="A58" s="20" t="s">
        <v>59</v>
      </c>
      <c r="B58" s="21"/>
      <c r="C58" s="21"/>
      <c r="D58" s="21"/>
      <c r="E58" s="22"/>
      <c r="F58" s="23"/>
      <c r="G58" s="23"/>
      <c r="H58" s="23"/>
      <c r="I58" s="22"/>
    </row>
    <row r="59" spans="1:11" x14ac:dyDescent="0.2">
      <c r="A59" s="21" t="s">
        <v>72</v>
      </c>
      <c r="B59" s="21" t="s">
        <v>71</v>
      </c>
      <c r="C59" s="21" t="s">
        <v>62</v>
      </c>
      <c r="D59" s="24">
        <v>750000</v>
      </c>
      <c r="E59" s="22">
        <v>755.84249999999997</v>
      </c>
      <c r="F59" s="23">
        <v>4.7428169942452003</v>
      </c>
      <c r="G59" s="23"/>
      <c r="H59" s="23"/>
      <c r="I59" s="22">
        <v>7.3571593688999997</v>
      </c>
    </row>
    <row r="60" spans="1:11" x14ac:dyDescent="0.2">
      <c r="A60" s="21" t="s">
        <v>64</v>
      </c>
      <c r="B60" s="21" t="s">
        <v>63</v>
      </c>
      <c r="C60" s="21" t="s">
        <v>62</v>
      </c>
      <c r="D60" s="24">
        <v>300000</v>
      </c>
      <c r="E60" s="22">
        <v>290.57170000000002</v>
      </c>
      <c r="F60" s="23">
        <v>1.8233010141752</v>
      </c>
      <c r="G60" s="23"/>
      <c r="H60" s="23"/>
      <c r="I60" s="22">
        <v>7.2672418600999897</v>
      </c>
    </row>
    <row r="61" spans="1:11" x14ac:dyDescent="0.2">
      <c r="A61" s="21" t="s">
        <v>68</v>
      </c>
      <c r="B61" s="21" t="s">
        <v>67</v>
      </c>
      <c r="C61" s="21" t="s">
        <v>62</v>
      </c>
      <c r="D61" s="24">
        <v>250000</v>
      </c>
      <c r="E61" s="22">
        <v>255.0756667</v>
      </c>
      <c r="F61" s="23">
        <v>1.6005678522221001</v>
      </c>
      <c r="G61" s="23"/>
      <c r="H61" s="23"/>
      <c r="I61" s="22">
        <v>7.4611086590249798</v>
      </c>
    </row>
    <row r="62" spans="1:11" x14ac:dyDescent="0.2">
      <c r="A62" s="20" t="s">
        <v>27</v>
      </c>
      <c r="B62" s="20"/>
      <c r="C62" s="20"/>
      <c r="D62" s="20"/>
      <c r="E62" s="25">
        <f>SUM(E59:E61)</f>
        <v>1301.4898667</v>
      </c>
      <c r="F62" s="26">
        <f>SUM(F59:F61)</f>
        <v>8.1666858606425006</v>
      </c>
      <c r="G62" s="26"/>
      <c r="H62" s="26"/>
      <c r="I62" s="25"/>
      <c r="J62" s="14"/>
      <c r="K62" s="14"/>
    </row>
    <row r="63" spans="1:11" x14ac:dyDescent="0.2">
      <c r="A63" s="21"/>
      <c r="B63" s="21"/>
      <c r="C63" s="21"/>
      <c r="D63" s="21"/>
      <c r="E63" s="22"/>
      <c r="F63" s="23"/>
      <c r="G63" s="23"/>
      <c r="H63" s="23"/>
      <c r="I63" s="22"/>
    </row>
    <row r="64" spans="1:11" x14ac:dyDescent="0.2">
      <c r="A64" s="20" t="s">
        <v>30</v>
      </c>
      <c r="B64" s="20"/>
      <c r="C64" s="20"/>
      <c r="D64" s="20"/>
      <c r="E64" s="25">
        <f>E56+E62</f>
        <v>12610.639325200003</v>
      </c>
      <c r="F64" s="26">
        <f>F56+F62</f>
        <v>79.130181882939084</v>
      </c>
      <c r="G64" s="26"/>
      <c r="H64" s="26"/>
      <c r="I64" s="25"/>
      <c r="J64" s="14"/>
      <c r="K64" s="14"/>
    </row>
    <row r="65" spans="1:11" x14ac:dyDescent="0.2">
      <c r="A65" s="20"/>
      <c r="B65" s="20"/>
      <c r="C65" s="20"/>
      <c r="D65" s="20"/>
      <c r="E65" s="25"/>
      <c r="F65" s="26"/>
      <c r="G65" s="26"/>
      <c r="H65" s="26"/>
      <c r="I65" s="25"/>
      <c r="J65" s="14"/>
      <c r="K65" s="14"/>
    </row>
    <row r="66" spans="1:11" x14ac:dyDescent="0.2">
      <c r="A66" s="20" t="s">
        <v>217</v>
      </c>
      <c r="B66" s="20"/>
      <c r="C66" s="20"/>
      <c r="D66" s="20"/>
      <c r="E66" s="46">
        <v>1492.6011450000001</v>
      </c>
      <c r="F66" s="46">
        <f>E66/E70*100</f>
        <v>9.365885189223734</v>
      </c>
      <c r="G66" s="46"/>
      <c r="H66" s="46"/>
      <c r="I66" s="25"/>
      <c r="J66" s="14"/>
      <c r="K66" s="14"/>
    </row>
    <row r="67" spans="1:11" x14ac:dyDescent="0.2">
      <c r="A67" s="20"/>
      <c r="B67" s="20"/>
      <c r="C67" s="20"/>
      <c r="D67" s="20"/>
      <c r="E67" s="25"/>
      <c r="F67" s="26"/>
      <c r="G67" s="26"/>
      <c r="H67" s="26"/>
      <c r="I67" s="25"/>
      <c r="J67" s="14"/>
      <c r="K67" s="14"/>
    </row>
    <row r="68" spans="1:11" x14ac:dyDescent="0.2">
      <c r="A68" s="20" t="s">
        <v>32</v>
      </c>
      <c r="B68" s="20"/>
      <c r="C68" s="20"/>
      <c r="D68" s="20"/>
      <c r="E68" s="25">
        <f>E70-(E56+E62+E66)</f>
        <v>1833.3326869999964</v>
      </c>
      <c r="F68" s="26">
        <f>F70-(F56+F62+F66)</f>
        <v>11.503932927837184</v>
      </c>
      <c r="G68" s="26"/>
      <c r="H68" s="26"/>
      <c r="I68" s="25"/>
      <c r="J68" s="14"/>
      <c r="K68" s="14"/>
    </row>
    <row r="69" spans="1:11" x14ac:dyDescent="0.2">
      <c r="A69" s="21"/>
      <c r="B69" s="21"/>
      <c r="C69" s="21"/>
      <c r="D69" s="21"/>
      <c r="E69" s="22"/>
      <c r="F69" s="23"/>
      <c r="G69" s="23"/>
      <c r="H69" s="23"/>
      <c r="I69" s="22"/>
    </row>
    <row r="70" spans="1:11" x14ac:dyDescent="0.2">
      <c r="A70" s="27" t="s">
        <v>31</v>
      </c>
      <c r="B70" s="27"/>
      <c r="C70" s="27"/>
      <c r="D70" s="27"/>
      <c r="E70" s="28">
        <v>15936.5731572</v>
      </c>
      <c r="F70" s="29">
        <v>100</v>
      </c>
      <c r="G70" s="29"/>
      <c r="H70" s="29"/>
      <c r="I70" s="28"/>
      <c r="J70" s="14"/>
      <c r="K70" s="14"/>
    </row>
    <row r="73" spans="1:11" x14ac:dyDescent="0.2">
      <c r="A73" s="14" t="s">
        <v>35</v>
      </c>
    </row>
    <row r="74" spans="1:11" x14ac:dyDescent="0.2">
      <c r="A74" s="14" t="s">
        <v>36</v>
      </c>
    </row>
    <row r="75" spans="1:11" x14ac:dyDescent="0.2">
      <c r="A75" s="14" t="s">
        <v>37</v>
      </c>
      <c r="B75" s="14"/>
      <c r="C75" s="30" t="s">
        <v>39</v>
      </c>
      <c r="D75" s="14" t="s">
        <v>38</v>
      </c>
    </row>
    <row r="76" spans="1:11" x14ac:dyDescent="0.2">
      <c r="A76" s="7" t="s">
        <v>73</v>
      </c>
      <c r="C76" s="31">
        <v>12.3573</v>
      </c>
      <c r="D76" s="31">
        <v>13.2392</v>
      </c>
    </row>
    <row r="77" spans="1:11" x14ac:dyDescent="0.2">
      <c r="A77" s="7" t="s">
        <v>75</v>
      </c>
      <c r="C77" s="31">
        <v>11.857100000000001</v>
      </c>
      <c r="D77" s="31">
        <v>11.8818</v>
      </c>
    </row>
    <row r="78" spans="1:11" x14ac:dyDescent="0.2">
      <c r="A78" s="7" t="s">
        <v>78</v>
      </c>
      <c r="C78" s="31">
        <v>11.2447</v>
      </c>
      <c r="D78" s="31">
        <v>11.6494</v>
      </c>
    </row>
    <row r="79" spans="1:11" x14ac:dyDescent="0.2">
      <c r="A79" s="7" t="s">
        <v>79</v>
      </c>
      <c r="C79" s="31">
        <v>11.029</v>
      </c>
      <c r="D79" s="31">
        <v>11.38</v>
      </c>
    </row>
    <row r="80" spans="1:11" x14ac:dyDescent="0.2">
      <c r="A80" s="7" t="s">
        <v>74</v>
      </c>
      <c r="C80" s="31">
        <v>13.114000000000001</v>
      </c>
      <c r="D80" s="31">
        <v>14.136900000000001</v>
      </c>
    </row>
    <row r="81" spans="1:4" x14ac:dyDescent="0.2">
      <c r="A81" s="7" t="s">
        <v>76</v>
      </c>
      <c r="C81" s="31">
        <v>12.604699999999999</v>
      </c>
      <c r="D81" s="31">
        <v>12.7606</v>
      </c>
    </row>
    <row r="82" spans="1:4" x14ac:dyDescent="0.2">
      <c r="A82" s="7" t="s">
        <v>80</v>
      </c>
      <c r="C82" s="31">
        <v>11.982100000000001</v>
      </c>
      <c r="D82" s="31">
        <v>12.4399</v>
      </c>
    </row>
    <row r="83" spans="1:4" x14ac:dyDescent="0.2">
      <c r="A83" s="7" t="s">
        <v>81</v>
      </c>
      <c r="C83" s="31">
        <v>11.767799999999999</v>
      </c>
      <c r="D83" s="31">
        <v>12.236499999999999</v>
      </c>
    </row>
    <row r="85" spans="1:4" x14ac:dyDescent="0.2">
      <c r="A85" s="14" t="s">
        <v>41</v>
      </c>
    </row>
    <row r="86" spans="1:4" x14ac:dyDescent="0.2">
      <c r="A86" s="69" t="s">
        <v>56</v>
      </c>
      <c r="B86" s="70"/>
      <c r="C86" s="33" t="s">
        <v>57</v>
      </c>
    </row>
    <row r="87" spans="1:4" x14ac:dyDescent="0.2">
      <c r="A87" s="65" t="s">
        <v>75</v>
      </c>
      <c r="B87" s="66"/>
      <c r="C87" s="34">
        <v>0.8</v>
      </c>
    </row>
    <row r="88" spans="1:4" x14ac:dyDescent="0.2">
      <c r="A88" s="65" t="s">
        <v>78</v>
      </c>
      <c r="B88" s="66"/>
      <c r="C88" s="34">
        <v>0.39</v>
      </c>
    </row>
    <row r="89" spans="1:4" x14ac:dyDescent="0.2">
      <c r="A89" s="65" t="s">
        <v>79</v>
      </c>
      <c r="B89" s="66"/>
      <c r="C89" s="34">
        <v>0.43</v>
      </c>
    </row>
    <row r="90" spans="1:4" x14ac:dyDescent="0.2">
      <c r="A90" s="65" t="s">
        <v>76</v>
      </c>
      <c r="B90" s="66"/>
      <c r="C90" s="34">
        <v>0.8</v>
      </c>
    </row>
    <row r="91" spans="1:4" x14ac:dyDescent="0.2">
      <c r="A91" s="65" t="s">
        <v>80</v>
      </c>
      <c r="B91" s="66"/>
      <c r="C91" s="34">
        <v>0.46500000000000002</v>
      </c>
    </row>
    <row r="92" spans="1:4" x14ac:dyDescent="0.2">
      <c r="A92" s="65" t="s">
        <v>81</v>
      </c>
      <c r="B92" s="66"/>
      <c r="C92" s="34">
        <v>0.44</v>
      </c>
    </row>
    <row r="93" spans="1:4" x14ac:dyDescent="0.2">
      <c r="A93" s="7" t="s">
        <v>58</v>
      </c>
    </row>
    <row r="94" spans="1:4" x14ac:dyDescent="0.2">
      <c r="A94" s="7" t="s">
        <v>40</v>
      </c>
    </row>
    <row r="96" spans="1:4" x14ac:dyDescent="0.2">
      <c r="A96" s="37" t="s">
        <v>837</v>
      </c>
      <c r="D96" s="45" t="s">
        <v>841</v>
      </c>
    </row>
    <row r="98" spans="1:11" x14ac:dyDescent="0.2">
      <c r="A98" s="14" t="s">
        <v>836</v>
      </c>
      <c r="D98" s="32">
        <f>-H56</f>
        <v>34.021424000745462</v>
      </c>
    </row>
    <row r="100" spans="1:11" x14ac:dyDescent="0.2">
      <c r="A100" s="14" t="s">
        <v>839</v>
      </c>
      <c r="D100" s="35">
        <v>2.3403153871880602</v>
      </c>
    </row>
    <row r="102" spans="1:11" x14ac:dyDescent="0.2">
      <c r="A102" s="14" t="s">
        <v>1185</v>
      </c>
      <c r="D102" s="32">
        <v>2.5330875977013099</v>
      </c>
      <c r="E102" s="10" t="s">
        <v>43</v>
      </c>
    </row>
    <row r="103" spans="1:11" x14ac:dyDescent="0.2">
      <c r="A103" s="14"/>
      <c r="D103" s="32"/>
    </row>
    <row r="104" spans="1:11" x14ac:dyDescent="0.2">
      <c r="A104" s="14" t="s">
        <v>840</v>
      </c>
      <c r="D104" s="30" t="s">
        <v>42</v>
      </c>
    </row>
    <row r="106" spans="1:11" x14ac:dyDescent="0.2">
      <c r="A106" s="14" t="s">
        <v>793</v>
      </c>
      <c r="F106" s="10"/>
      <c r="G106" s="10"/>
      <c r="H106" s="10"/>
      <c r="J106" s="10"/>
      <c r="K106" s="10"/>
    </row>
    <row r="107" spans="1:11" x14ac:dyDescent="0.2">
      <c r="A107" s="36"/>
      <c r="F107" s="10"/>
      <c r="G107" s="10"/>
      <c r="H107" s="10"/>
      <c r="J107" s="10"/>
      <c r="K107" s="10"/>
    </row>
    <row r="108" spans="1:11" x14ac:dyDescent="0.2">
      <c r="A108" s="37" t="s">
        <v>795</v>
      </c>
      <c r="F108" s="10"/>
      <c r="G108" s="10"/>
      <c r="H108" s="10"/>
      <c r="J108" s="10"/>
      <c r="K108" s="10"/>
    </row>
    <row r="109" spans="1:11" x14ac:dyDescent="0.2">
      <c r="A109" s="38"/>
      <c r="F109" s="10"/>
      <c r="G109" s="10"/>
      <c r="H109" s="10"/>
      <c r="J109" s="10"/>
      <c r="K109" s="10"/>
    </row>
    <row r="110" spans="1:11" x14ac:dyDescent="0.2">
      <c r="A110" s="39"/>
      <c r="F110" s="10"/>
      <c r="G110" s="10"/>
      <c r="H110" s="10"/>
      <c r="J110" s="10"/>
      <c r="K110" s="10"/>
    </row>
    <row r="111" spans="1:11" x14ac:dyDescent="0.2">
      <c r="A111" s="39"/>
      <c r="F111" s="10"/>
      <c r="G111" s="10"/>
      <c r="H111" s="10"/>
      <c r="J111" s="10"/>
      <c r="K111" s="10"/>
    </row>
    <row r="112" spans="1:11" x14ac:dyDescent="0.2">
      <c r="A112" s="39"/>
      <c r="F112" s="10"/>
      <c r="G112" s="10"/>
      <c r="H112" s="10"/>
      <c r="J112" s="10"/>
      <c r="K112" s="10"/>
    </row>
    <row r="113" spans="1:11" x14ac:dyDescent="0.2">
      <c r="A113" s="39"/>
      <c r="F113" s="10"/>
      <c r="G113" s="10"/>
      <c r="H113" s="10"/>
      <c r="J113" s="10"/>
      <c r="K113" s="10"/>
    </row>
    <row r="114" spans="1:11" x14ac:dyDescent="0.2">
      <c r="A114" s="39"/>
      <c r="F114" s="10"/>
      <c r="G114" s="10"/>
      <c r="H114" s="10"/>
      <c r="J114" s="10"/>
      <c r="K114" s="10"/>
    </row>
    <row r="115" spans="1:11" x14ac:dyDescent="0.2">
      <c r="A115" s="39"/>
      <c r="F115" s="10"/>
      <c r="G115" s="10"/>
      <c r="H115" s="10"/>
      <c r="J115" s="10"/>
      <c r="K115" s="10"/>
    </row>
    <row r="116" spans="1:11" x14ac:dyDescent="0.2">
      <c r="A116" s="39"/>
      <c r="F116" s="10"/>
      <c r="G116" s="10"/>
      <c r="H116" s="10"/>
      <c r="J116" s="10"/>
      <c r="K116" s="10"/>
    </row>
    <row r="117" spans="1:11" x14ac:dyDescent="0.2">
      <c r="A117" s="39"/>
      <c r="F117" s="10"/>
      <c r="G117" s="10"/>
      <c r="H117" s="10"/>
      <c r="J117" s="10"/>
      <c r="K117" s="10"/>
    </row>
    <row r="118" spans="1:11" x14ac:dyDescent="0.2">
      <c r="A118" s="39"/>
      <c r="F118" s="10"/>
      <c r="G118" s="10"/>
      <c r="H118" s="10"/>
      <c r="J118" s="10"/>
      <c r="K118" s="10"/>
    </row>
    <row r="119" spans="1:11" x14ac:dyDescent="0.2">
      <c r="A119" s="39"/>
      <c r="F119" s="10"/>
      <c r="G119" s="10"/>
      <c r="H119" s="10"/>
      <c r="J119" s="10"/>
      <c r="K119" s="10"/>
    </row>
    <row r="120" spans="1:11" x14ac:dyDescent="0.2">
      <c r="A120" s="39"/>
      <c r="F120" s="10"/>
      <c r="G120" s="10"/>
      <c r="H120" s="10"/>
      <c r="J120" s="10"/>
      <c r="K120" s="10"/>
    </row>
    <row r="121" spans="1:11" x14ac:dyDescent="0.2">
      <c r="A121" s="37" t="s">
        <v>794</v>
      </c>
      <c r="F121" s="10"/>
      <c r="G121" s="10"/>
      <c r="H121" s="10"/>
      <c r="J121" s="10"/>
      <c r="K121" s="10"/>
    </row>
    <row r="122" spans="1:11" x14ac:dyDescent="0.2">
      <c r="A122" s="39"/>
      <c r="F122" s="10"/>
      <c r="G122" s="10"/>
      <c r="H122" s="10"/>
      <c r="J122" s="10"/>
      <c r="K122" s="10"/>
    </row>
    <row r="123" spans="1:11" x14ac:dyDescent="0.2">
      <c r="A123" s="37" t="s">
        <v>796</v>
      </c>
      <c r="F123" s="10"/>
      <c r="G123" s="10"/>
      <c r="H123" s="10"/>
      <c r="J123" s="10"/>
      <c r="K123" s="10"/>
    </row>
    <row r="124" spans="1:11" x14ac:dyDescent="0.2">
      <c r="A124" s="39"/>
      <c r="F124" s="10"/>
      <c r="G124" s="10"/>
      <c r="H124" s="10"/>
      <c r="J124" s="10"/>
      <c r="K124" s="10"/>
    </row>
    <row r="125" spans="1:11" x14ac:dyDescent="0.2">
      <c r="A125" s="39"/>
      <c r="F125" s="10"/>
      <c r="G125" s="10"/>
      <c r="H125" s="10"/>
      <c r="J125" s="10"/>
      <c r="K125" s="10"/>
    </row>
    <row r="126" spans="1:11" x14ac:dyDescent="0.2">
      <c r="A126" s="39"/>
      <c r="F126" s="10"/>
      <c r="G126" s="10"/>
      <c r="H126" s="10"/>
      <c r="J126" s="10"/>
      <c r="K126" s="10"/>
    </row>
    <row r="127" spans="1:11" x14ac:dyDescent="0.2">
      <c r="A127" s="39"/>
      <c r="F127" s="10"/>
      <c r="G127" s="10"/>
      <c r="H127" s="10"/>
      <c r="J127" s="10"/>
      <c r="K127" s="10"/>
    </row>
    <row r="128" spans="1:11" x14ac:dyDescent="0.2">
      <c r="A128" s="39"/>
      <c r="F128" s="10"/>
      <c r="G128" s="10"/>
      <c r="H128" s="10"/>
      <c r="J128" s="10"/>
      <c r="K128" s="10"/>
    </row>
    <row r="129" spans="1:11" x14ac:dyDescent="0.2">
      <c r="A129" s="39"/>
      <c r="F129" s="10"/>
      <c r="G129" s="10"/>
      <c r="H129" s="10"/>
      <c r="J129" s="10"/>
      <c r="K129" s="10"/>
    </row>
    <row r="130" spans="1:11" x14ac:dyDescent="0.2">
      <c r="A130" s="39"/>
      <c r="F130" s="10"/>
      <c r="G130" s="10"/>
      <c r="H130" s="10"/>
      <c r="J130" s="10"/>
      <c r="K130" s="10"/>
    </row>
    <row r="131" spans="1:11" x14ac:dyDescent="0.2">
      <c r="A131" s="39"/>
      <c r="F131" s="10"/>
      <c r="G131" s="10"/>
      <c r="H131" s="10"/>
      <c r="J131" s="10"/>
      <c r="K131" s="10"/>
    </row>
    <row r="132" spans="1:11" x14ac:dyDescent="0.2">
      <c r="A132" s="39"/>
      <c r="F132" s="10"/>
      <c r="G132" s="10"/>
      <c r="H132" s="10"/>
      <c r="J132" s="10"/>
      <c r="K132" s="10"/>
    </row>
    <row r="133" spans="1:11" x14ac:dyDescent="0.2">
      <c r="A133" s="39"/>
      <c r="F133" s="10"/>
      <c r="G133" s="10"/>
      <c r="H133" s="10"/>
      <c r="J133" s="10"/>
      <c r="K133" s="10"/>
    </row>
    <row r="134" spans="1:11" x14ac:dyDescent="0.2">
      <c r="A134" s="39"/>
      <c r="F134" s="10"/>
      <c r="G134" s="10"/>
      <c r="H134" s="10"/>
      <c r="J134" s="10"/>
      <c r="K134" s="10"/>
    </row>
    <row r="135" spans="1:11" x14ac:dyDescent="0.2">
      <c r="A135" s="39"/>
      <c r="F135" s="10"/>
      <c r="G135" s="10"/>
      <c r="H135" s="10"/>
      <c r="J135" s="10"/>
      <c r="K135" s="10"/>
    </row>
    <row r="136" spans="1:11" x14ac:dyDescent="0.2">
      <c r="A136" s="39"/>
      <c r="F136" s="10"/>
      <c r="G136" s="10"/>
      <c r="H136" s="10"/>
      <c r="J136" s="10"/>
      <c r="K136" s="10"/>
    </row>
    <row r="137" spans="1:11" x14ac:dyDescent="0.2">
      <c r="F137" s="10"/>
      <c r="G137" s="10"/>
      <c r="H137" s="10"/>
      <c r="J137" s="10"/>
      <c r="K137" s="10"/>
    </row>
    <row r="138" spans="1:11" x14ac:dyDescent="0.2">
      <c r="F138" s="10"/>
      <c r="G138" s="10"/>
      <c r="H138" s="10"/>
      <c r="J138" s="10"/>
      <c r="K138" s="10"/>
    </row>
    <row r="139" spans="1:11" x14ac:dyDescent="0.2">
      <c r="F139" s="10"/>
      <c r="G139" s="10"/>
      <c r="H139" s="10"/>
      <c r="J139" s="10"/>
      <c r="K139" s="10"/>
    </row>
    <row r="140" spans="1:11" x14ac:dyDescent="0.2">
      <c r="F140" s="10"/>
      <c r="G140" s="10"/>
      <c r="H140" s="10"/>
      <c r="J140" s="10"/>
      <c r="K140" s="10"/>
    </row>
    <row r="141" spans="1:11" x14ac:dyDescent="0.2">
      <c r="F141" s="10"/>
      <c r="G141" s="10"/>
      <c r="H141" s="10"/>
      <c r="J141" s="10"/>
      <c r="K141" s="10"/>
    </row>
    <row r="142" spans="1:11" x14ac:dyDescent="0.2">
      <c r="F142" s="10"/>
      <c r="G142" s="10"/>
      <c r="H142" s="10"/>
      <c r="J142" s="10"/>
      <c r="K142" s="10"/>
    </row>
    <row r="143" spans="1:11" x14ac:dyDescent="0.2">
      <c r="F143" s="10"/>
      <c r="G143" s="10"/>
      <c r="H143" s="10"/>
      <c r="J143" s="10"/>
      <c r="K143" s="10"/>
    </row>
    <row r="144" spans="1:11" x14ac:dyDescent="0.2">
      <c r="F144" s="10"/>
      <c r="G144" s="10"/>
      <c r="H144" s="10"/>
      <c r="J144" s="10"/>
      <c r="K144" s="10"/>
    </row>
    <row r="145" spans="6:11" x14ac:dyDescent="0.2">
      <c r="F145" s="10"/>
      <c r="G145" s="10"/>
      <c r="H145" s="10"/>
      <c r="J145" s="10"/>
      <c r="K145" s="10"/>
    </row>
    <row r="146" spans="6:11" x14ac:dyDescent="0.2">
      <c r="F146" s="10"/>
      <c r="G146" s="10"/>
      <c r="H146" s="10"/>
      <c r="J146" s="10"/>
      <c r="K146" s="10"/>
    </row>
    <row r="147" spans="6:11" x14ac:dyDescent="0.2">
      <c r="F147" s="10"/>
      <c r="G147" s="10"/>
      <c r="H147" s="10"/>
      <c r="J147" s="10"/>
      <c r="K147" s="10"/>
    </row>
    <row r="148" spans="6:11" x14ac:dyDescent="0.2">
      <c r="F148" s="10"/>
      <c r="G148" s="10"/>
      <c r="H148" s="10"/>
      <c r="J148" s="10"/>
      <c r="K148" s="10"/>
    </row>
    <row r="149" spans="6:11" x14ac:dyDescent="0.2">
      <c r="F149" s="10"/>
      <c r="G149" s="10"/>
      <c r="H149" s="10"/>
      <c r="J149" s="10"/>
      <c r="K149" s="10"/>
    </row>
    <row r="150" spans="6:11" x14ac:dyDescent="0.2">
      <c r="F150" s="10"/>
      <c r="G150" s="10"/>
      <c r="H150" s="10"/>
      <c r="J150" s="10"/>
      <c r="K150" s="10"/>
    </row>
    <row r="151" spans="6:11" x14ac:dyDescent="0.2">
      <c r="F151" s="10"/>
      <c r="G151" s="10"/>
      <c r="H151" s="10"/>
      <c r="J151" s="10"/>
      <c r="K151" s="10"/>
    </row>
    <row r="152" spans="6:11" x14ac:dyDescent="0.2">
      <c r="F152" s="10"/>
      <c r="G152" s="10"/>
      <c r="H152" s="10"/>
      <c r="J152" s="10"/>
      <c r="K152" s="10"/>
    </row>
    <row r="153" spans="6:11" x14ac:dyDescent="0.2">
      <c r="F153" s="10"/>
      <c r="G153" s="10"/>
      <c r="H153" s="10"/>
      <c r="J153" s="10"/>
      <c r="K153" s="10"/>
    </row>
    <row r="154" spans="6:11" x14ac:dyDescent="0.2">
      <c r="F154" s="10"/>
      <c r="G154" s="10"/>
      <c r="H154" s="10"/>
      <c r="J154" s="10"/>
      <c r="K154" s="10"/>
    </row>
    <row r="155" spans="6:11" x14ac:dyDescent="0.2">
      <c r="F155" s="10"/>
      <c r="G155" s="10"/>
      <c r="H155" s="10"/>
      <c r="J155" s="10"/>
      <c r="K155" s="10"/>
    </row>
    <row r="156" spans="6:11" x14ac:dyDescent="0.2">
      <c r="F156" s="10"/>
      <c r="G156" s="10"/>
      <c r="H156" s="10"/>
      <c r="J156" s="10"/>
      <c r="K156" s="10"/>
    </row>
    <row r="157" spans="6:11" x14ac:dyDescent="0.2">
      <c r="F157" s="10"/>
      <c r="G157" s="10"/>
      <c r="H157" s="10"/>
      <c r="J157" s="10"/>
      <c r="K157" s="10"/>
    </row>
    <row r="158" spans="6:11" x14ac:dyDescent="0.2">
      <c r="F158" s="10"/>
      <c r="G158" s="10"/>
      <c r="H158" s="10"/>
      <c r="J158" s="10"/>
      <c r="K158" s="10"/>
    </row>
    <row r="159" spans="6:11" x14ac:dyDescent="0.2">
      <c r="F159" s="10"/>
      <c r="G159" s="10"/>
      <c r="H159" s="10"/>
      <c r="J159" s="10"/>
      <c r="K159" s="10"/>
    </row>
    <row r="160" spans="6:11" x14ac:dyDescent="0.2">
      <c r="F160" s="10"/>
      <c r="G160" s="10"/>
      <c r="H160" s="10"/>
      <c r="J160" s="10"/>
      <c r="K160" s="10"/>
    </row>
    <row r="161" spans="6:11" x14ac:dyDescent="0.2">
      <c r="F161" s="10"/>
      <c r="G161" s="10"/>
      <c r="H161" s="10"/>
      <c r="J161" s="10"/>
      <c r="K161" s="10"/>
    </row>
    <row r="162" spans="6:11" x14ac:dyDescent="0.2">
      <c r="F162" s="10"/>
      <c r="G162" s="10"/>
      <c r="H162" s="10"/>
      <c r="J162" s="10"/>
      <c r="K162" s="10"/>
    </row>
    <row r="163" spans="6:11" x14ac:dyDescent="0.2">
      <c r="F163" s="10"/>
      <c r="G163" s="10"/>
      <c r="H163" s="10"/>
      <c r="J163" s="10"/>
      <c r="K163" s="10"/>
    </row>
    <row r="164" spans="6:11" x14ac:dyDescent="0.2">
      <c r="F164" s="10"/>
      <c r="G164" s="10"/>
      <c r="H164" s="10"/>
      <c r="J164" s="10"/>
      <c r="K164" s="10"/>
    </row>
    <row r="165" spans="6:11" x14ac:dyDescent="0.2">
      <c r="F165" s="10"/>
      <c r="G165" s="10"/>
      <c r="H165" s="10"/>
      <c r="J165" s="10"/>
      <c r="K165" s="10"/>
    </row>
    <row r="166" spans="6:11" x14ac:dyDescent="0.2">
      <c r="F166" s="10"/>
      <c r="G166" s="10"/>
      <c r="H166" s="10"/>
      <c r="J166" s="10"/>
      <c r="K166" s="10"/>
    </row>
    <row r="167" spans="6:11" x14ac:dyDescent="0.2">
      <c r="F167" s="10"/>
      <c r="G167" s="10"/>
      <c r="H167" s="10"/>
      <c r="J167" s="10"/>
      <c r="K167" s="10"/>
    </row>
    <row r="168" spans="6:11" x14ac:dyDescent="0.2">
      <c r="F168" s="10"/>
      <c r="G168" s="10"/>
      <c r="H168" s="10"/>
      <c r="J168" s="10"/>
      <c r="K168" s="10"/>
    </row>
    <row r="169" spans="6:11" x14ac:dyDescent="0.2">
      <c r="F169" s="10"/>
      <c r="G169" s="10"/>
      <c r="H169" s="10"/>
      <c r="J169" s="10"/>
      <c r="K169" s="10"/>
    </row>
    <row r="170" spans="6:11" x14ac:dyDescent="0.2">
      <c r="F170" s="10"/>
      <c r="G170" s="10"/>
      <c r="H170" s="10"/>
      <c r="J170" s="10"/>
      <c r="K170" s="10"/>
    </row>
    <row r="171" spans="6:11" x14ac:dyDescent="0.2">
      <c r="F171" s="10"/>
      <c r="G171" s="10"/>
      <c r="H171" s="10"/>
      <c r="J171" s="10"/>
      <c r="K171" s="10"/>
    </row>
    <row r="172" spans="6:11" x14ac:dyDescent="0.2">
      <c r="F172" s="10"/>
      <c r="G172" s="10"/>
      <c r="H172" s="10"/>
      <c r="J172" s="10"/>
      <c r="K172" s="10"/>
    </row>
    <row r="173" spans="6:11" x14ac:dyDescent="0.2">
      <c r="F173" s="10"/>
      <c r="G173" s="10"/>
      <c r="H173" s="10"/>
      <c r="J173" s="10"/>
      <c r="K173" s="10"/>
    </row>
    <row r="174" spans="6:11" x14ac:dyDescent="0.2">
      <c r="F174" s="10"/>
      <c r="G174" s="10"/>
      <c r="H174" s="10"/>
      <c r="J174" s="10"/>
      <c r="K174" s="10"/>
    </row>
    <row r="175" spans="6:11" x14ac:dyDescent="0.2">
      <c r="F175" s="10"/>
      <c r="G175" s="10"/>
      <c r="H175" s="10"/>
      <c r="J175" s="10"/>
      <c r="K175" s="10"/>
    </row>
    <row r="176" spans="6:11" x14ac:dyDescent="0.2">
      <c r="F176" s="10"/>
      <c r="G176" s="10"/>
      <c r="H176" s="10"/>
      <c r="J176" s="10"/>
      <c r="K176" s="10"/>
    </row>
    <row r="177" spans="6:11" x14ac:dyDescent="0.2">
      <c r="F177" s="10"/>
      <c r="G177" s="10"/>
      <c r="H177" s="10"/>
      <c r="J177" s="10"/>
      <c r="K177" s="10"/>
    </row>
    <row r="178" spans="6:11" x14ac:dyDescent="0.2">
      <c r="F178" s="10"/>
      <c r="G178" s="10"/>
      <c r="H178" s="10"/>
      <c r="J178" s="10"/>
      <c r="K178" s="10"/>
    </row>
    <row r="179" spans="6:11" x14ac:dyDescent="0.2">
      <c r="F179" s="10"/>
      <c r="G179" s="10"/>
      <c r="H179" s="10"/>
      <c r="J179" s="10"/>
      <c r="K179" s="10"/>
    </row>
    <row r="180" spans="6:11" x14ac:dyDescent="0.2">
      <c r="F180" s="10"/>
      <c r="G180" s="10"/>
      <c r="H180" s="10"/>
      <c r="J180" s="10"/>
      <c r="K180" s="10"/>
    </row>
    <row r="181" spans="6:11" x14ac:dyDescent="0.2">
      <c r="F181" s="10"/>
      <c r="G181" s="10"/>
      <c r="H181" s="10"/>
      <c r="J181" s="10"/>
      <c r="K181" s="10"/>
    </row>
    <row r="182" spans="6:11" x14ac:dyDescent="0.2">
      <c r="F182" s="10"/>
      <c r="G182" s="10"/>
      <c r="H182" s="10"/>
      <c r="J182" s="10"/>
      <c r="K182" s="10"/>
    </row>
    <row r="183" spans="6:11" x14ac:dyDescent="0.2">
      <c r="F183" s="10"/>
      <c r="G183" s="10"/>
      <c r="H183" s="10"/>
      <c r="J183" s="10"/>
      <c r="K183" s="10"/>
    </row>
    <row r="184" spans="6:11" x14ac:dyDescent="0.2">
      <c r="F184" s="10"/>
      <c r="G184" s="10"/>
      <c r="H184" s="10"/>
      <c r="J184" s="10"/>
      <c r="K184" s="10"/>
    </row>
    <row r="185" spans="6:11" x14ac:dyDescent="0.2">
      <c r="F185" s="10"/>
      <c r="G185" s="10"/>
      <c r="H185" s="10"/>
      <c r="J185" s="10"/>
      <c r="K185" s="10"/>
    </row>
    <row r="186" spans="6:11" x14ac:dyDescent="0.2">
      <c r="F186" s="10"/>
      <c r="G186" s="10"/>
      <c r="H186" s="10"/>
      <c r="J186" s="10"/>
      <c r="K186" s="10"/>
    </row>
    <row r="187" spans="6:11" x14ac:dyDescent="0.2">
      <c r="F187" s="10"/>
      <c r="G187" s="10"/>
      <c r="H187" s="10"/>
      <c r="J187" s="10"/>
      <c r="K187" s="10"/>
    </row>
    <row r="188" spans="6:11" x14ac:dyDescent="0.2">
      <c r="F188" s="10"/>
      <c r="G188" s="10"/>
      <c r="H188" s="10"/>
      <c r="J188" s="10"/>
      <c r="K188" s="10"/>
    </row>
    <row r="189" spans="6:11" x14ac:dyDescent="0.2">
      <c r="F189" s="10"/>
      <c r="G189" s="10"/>
      <c r="H189" s="10"/>
      <c r="J189" s="10"/>
      <c r="K189" s="10"/>
    </row>
    <row r="190" spans="6:11" x14ac:dyDescent="0.2">
      <c r="F190" s="10"/>
      <c r="G190" s="10"/>
      <c r="H190" s="10"/>
      <c r="J190" s="10"/>
      <c r="K190" s="10"/>
    </row>
    <row r="191" spans="6:11" x14ac:dyDescent="0.2">
      <c r="F191" s="10"/>
      <c r="G191" s="10"/>
      <c r="H191" s="10"/>
      <c r="J191" s="10"/>
      <c r="K191" s="10"/>
    </row>
    <row r="192" spans="6:11" x14ac:dyDescent="0.2">
      <c r="F192" s="10"/>
      <c r="G192" s="10"/>
      <c r="H192" s="10"/>
      <c r="J192" s="10"/>
      <c r="K192" s="10"/>
    </row>
    <row r="193" spans="6:11" x14ac:dyDescent="0.2">
      <c r="F193" s="10"/>
      <c r="G193" s="10"/>
      <c r="H193" s="10"/>
      <c r="J193" s="10"/>
      <c r="K193" s="10"/>
    </row>
    <row r="194" spans="6:11" x14ac:dyDescent="0.2">
      <c r="F194" s="10"/>
      <c r="G194" s="10"/>
      <c r="H194" s="10"/>
      <c r="J194" s="10"/>
      <c r="K194" s="10"/>
    </row>
    <row r="195" spans="6:11" x14ac:dyDescent="0.2">
      <c r="F195" s="10"/>
      <c r="G195" s="10"/>
      <c r="H195" s="10"/>
      <c r="J195" s="10"/>
      <c r="K195" s="10"/>
    </row>
    <row r="196" spans="6:11" x14ac:dyDescent="0.2">
      <c r="F196" s="10"/>
      <c r="G196" s="10"/>
      <c r="H196" s="10"/>
      <c r="J196" s="10"/>
      <c r="K196" s="10"/>
    </row>
    <row r="197" spans="6:11" x14ac:dyDescent="0.2">
      <c r="F197" s="10"/>
      <c r="G197" s="10"/>
      <c r="H197" s="10"/>
      <c r="J197" s="10"/>
      <c r="K197" s="10"/>
    </row>
    <row r="198" spans="6:11" x14ac:dyDescent="0.2">
      <c r="F198" s="10"/>
      <c r="G198" s="10"/>
      <c r="H198" s="10"/>
      <c r="J198" s="10"/>
      <c r="K198" s="10"/>
    </row>
    <row r="199" spans="6:11" x14ac:dyDescent="0.2">
      <c r="F199" s="10"/>
      <c r="G199" s="10"/>
      <c r="H199" s="10"/>
      <c r="J199" s="10"/>
      <c r="K199" s="10"/>
    </row>
    <row r="200" spans="6:11" x14ac:dyDescent="0.2">
      <c r="F200" s="10"/>
      <c r="G200" s="10"/>
      <c r="H200" s="10"/>
      <c r="J200" s="10"/>
      <c r="K200" s="10"/>
    </row>
    <row r="201" spans="6:11" x14ac:dyDescent="0.2">
      <c r="F201" s="10"/>
      <c r="G201" s="10"/>
      <c r="H201" s="10"/>
      <c r="J201" s="10"/>
      <c r="K201" s="10"/>
    </row>
    <row r="202" spans="6:11" x14ac:dyDescent="0.2">
      <c r="F202" s="10"/>
      <c r="G202" s="10"/>
      <c r="H202" s="10"/>
      <c r="J202" s="10"/>
      <c r="K202" s="10"/>
    </row>
    <row r="203" spans="6:11" x14ac:dyDescent="0.2">
      <c r="F203" s="10"/>
      <c r="G203" s="10"/>
      <c r="H203" s="10"/>
      <c r="J203" s="10"/>
      <c r="K203" s="10"/>
    </row>
    <row r="204" spans="6:11" x14ac:dyDescent="0.2">
      <c r="F204" s="10"/>
      <c r="G204" s="10"/>
      <c r="H204" s="10"/>
      <c r="J204" s="10"/>
      <c r="K204" s="10"/>
    </row>
    <row r="205" spans="6:11" x14ac:dyDescent="0.2">
      <c r="F205" s="10"/>
      <c r="G205" s="10"/>
      <c r="H205" s="10"/>
      <c r="J205" s="10"/>
      <c r="K205" s="10"/>
    </row>
    <row r="206" spans="6:11" x14ac:dyDescent="0.2">
      <c r="F206" s="10"/>
      <c r="G206" s="10"/>
      <c r="H206" s="10"/>
      <c r="J206" s="10"/>
      <c r="K206" s="10"/>
    </row>
    <row r="207" spans="6:11" x14ac:dyDescent="0.2">
      <c r="F207" s="10"/>
      <c r="G207" s="10"/>
      <c r="H207" s="10"/>
      <c r="J207" s="10"/>
      <c r="K207" s="10"/>
    </row>
    <row r="208" spans="6:11" x14ac:dyDescent="0.2">
      <c r="F208" s="10"/>
      <c r="G208" s="10"/>
      <c r="H208" s="10"/>
      <c r="J208" s="10"/>
      <c r="K208" s="10"/>
    </row>
    <row r="209" spans="6:11" x14ac:dyDescent="0.2">
      <c r="F209" s="10"/>
      <c r="G209" s="10"/>
      <c r="H209" s="10"/>
      <c r="J209" s="10"/>
      <c r="K209" s="10"/>
    </row>
    <row r="210" spans="6:11" x14ac:dyDescent="0.2">
      <c r="F210" s="10"/>
      <c r="G210" s="10"/>
      <c r="H210" s="10"/>
      <c r="J210" s="10"/>
      <c r="K210" s="10"/>
    </row>
    <row r="211" spans="6:11" x14ac:dyDescent="0.2">
      <c r="F211" s="10"/>
      <c r="G211" s="10"/>
      <c r="H211" s="10"/>
      <c r="J211" s="10"/>
      <c r="K211" s="10"/>
    </row>
    <row r="212" spans="6:11" x14ac:dyDescent="0.2">
      <c r="F212" s="10"/>
      <c r="G212" s="10"/>
      <c r="H212" s="10"/>
      <c r="J212" s="10"/>
      <c r="K212" s="10"/>
    </row>
    <row r="213" spans="6:11" x14ac:dyDescent="0.2">
      <c r="F213" s="10"/>
      <c r="G213" s="10"/>
      <c r="H213" s="10"/>
      <c r="J213" s="10"/>
      <c r="K213" s="10"/>
    </row>
    <row r="214" spans="6:11" x14ac:dyDescent="0.2">
      <c r="F214" s="10"/>
      <c r="G214" s="10"/>
      <c r="H214" s="10"/>
      <c r="J214" s="10"/>
      <c r="K214" s="10"/>
    </row>
    <row r="215" spans="6:11" x14ac:dyDescent="0.2">
      <c r="F215" s="10"/>
      <c r="G215" s="10"/>
      <c r="H215" s="10"/>
      <c r="J215" s="10"/>
      <c r="K215" s="10"/>
    </row>
    <row r="216" spans="6:11" x14ac:dyDescent="0.2">
      <c r="F216" s="10"/>
      <c r="G216" s="10"/>
      <c r="H216" s="10"/>
      <c r="J216" s="10"/>
      <c r="K216" s="10"/>
    </row>
    <row r="217" spans="6:11" x14ac:dyDescent="0.2">
      <c r="F217" s="10"/>
      <c r="G217" s="10"/>
      <c r="H217" s="10"/>
      <c r="J217" s="10"/>
      <c r="K217" s="10"/>
    </row>
    <row r="218" spans="6:11" x14ac:dyDescent="0.2">
      <c r="F218" s="10"/>
      <c r="G218" s="10"/>
      <c r="H218" s="10"/>
      <c r="J218" s="10"/>
      <c r="K218" s="10"/>
    </row>
    <row r="219" spans="6:11" x14ac:dyDescent="0.2">
      <c r="F219" s="10"/>
      <c r="G219" s="10"/>
      <c r="H219" s="10"/>
      <c r="J219" s="10"/>
      <c r="K219" s="10"/>
    </row>
    <row r="220" spans="6:11" x14ac:dyDescent="0.2">
      <c r="F220" s="10"/>
      <c r="G220" s="10"/>
      <c r="H220" s="10"/>
      <c r="J220" s="10"/>
      <c r="K220" s="10"/>
    </row>
    <row r="221" spans="6:11" x14ac:dyDescent="0.2">
      <c r="F221" s="10"/>
      <c r="G221" s="10"/>
      <c r="H221" s="10"/>
      <c r="J221" s="10"/>
      <c r="K221" s="10"/>
    </row>
    <row r="222" spans="6:11" x14ac:dyDescent="0.2">
      <c r="F222" s="10"/>
      <c r="G222" s="10"/>
      <c r="H222" s="10"/>
      <c r="J222" s="10"/>
      <c r="K222" s="10"/>
    </row>
    <row r="223" spans="6:11" x14ac:dyDescent="0.2">
      <c r="F223" s="10"/>
      <c r="G223" s="10"/>
      <c r="H223" s="10"/>
      <c r="J223" s="10"/>
      <c r="K223" s="10"/>
    </row>
    <row r="224" spans="6:11" x14ac:dyDescent="0.2">
      <c r="F224" s="10"/>
      <c r="G224" s="10"/>
      <c r="H224" s="10"/>
      <c r="J224" s="10"/>
      <c r="K224" s="10"/>
    </row>
    <row r="225" spans="6:11" x14ac:dyDescent="0.2">
      <c r="F225" s="10"/>
      <c r="G225" s="10"/>
      <c r="H225" s="10"/>
      <c r="J225" s="10"/>
      <c r="K225" s="10"/>
    </row>
    <row r="226" spans="6:11" x14ac:dyDescent="0.2">
      <c r="F226" s="10"/>
      <c r="G226" s="10"/>
      <c r="H226" s="10"/>
      <c r="J226" s="10"/>
      <c r="K226" s="10"/>
    </row>
    <row r="227" spans="6:11" x14ac:dyDescent="0.2">
      <c r="F227" s="10"/>
      <c r="G227" s="10"/>
      <c r="H227" s="10"/>
      <c r="J227" s="10"/>
      <c r="K227" s="10"/>
    </row>
    <row r="228" spans="6:11" x14ac:dyDescent="0.2">
      <c r="F228" s="10"/>
      <c r="G228" s="10"/>
      <c r="H228" s="10"/>
      <c r="J228" s="10"/>
      <c r="K228" s="10"/>
    </row>
    <row r="229" spans="6:11" x14ac:dyDescent="0.2">
      <c r="F229" s="10"/>
      <c r="G229" s="10"/>
      <c r="H229" s="10"/>
      <c r="J229" s="10"/>
      <c r="K229" s="10"/>
    </row>
    <row r="230" spans="6:11" x14ac:dyDescent="0.2">
      <c r="F230" s="10"/>
      <c r="G230" s="10"/>
      <c r="H230" s="10"/>
      <c r="J230" s="10"/>
      <c r="K230" s="10"/>
    </row>
    <row r="231" spans="6:11" x14ac:dyDescent="0.2">
      <c r="F231" s="10"/>
      <c r="G231" s="10"/>
      <c r="H231" s="10"/>
      <c r="J231" s="10"/>
      <c r="K231" s="10"/>
    </row>
    <row r="232" spans="6:11" x14ac:dyDescent="0.2">
      <c r="F232" s="10"/>
      <c r="G232" s="10"/>
      <c r="H232" s="10"/>
      <c r="J232" s="10"/>
      <c r="K232" s="10"/>
    </row>
    <row r="233" spans="6:11" x14ac:dyDescent="0.2">
      <c r="F233" s="10"/>
      <c r="G233" s="10"/>
      <c r="H233" s="10"/>
      <c r="J233" s="10"/>
      <c r="K233" s="10"/>
    </row>
    <row r="234" spans="6:11" x14ac:dyDescent="0.2">
      <c r="F234" s="10"/>
      <c r="G234" s="10"/>
      <c r="H234" s="10"/>
      <c r="J234" s="10"/>
      <c r="K234" s="10"/>
    </row>
    <row r="235" spans="6:11" x14ac:dyDescent="0.2">
      <c r="F235" s="10"/>
      <c r="G235" s="10"/>
      <c r="H235" s="10"/>
      <c r="J235" s="10"/>
      <c r="K235" s="10"/>
    </row>
    <row r="236" spans="6:11" x14ac:dyDescent="0.2">
      <c r="F236" s="10"/>
      <c r="G236" s="10"/>
      <c r="H236" s="10"/>
      <c r="J236" s="10"/>
      <c r="K236" s="10"/>
    </row>
    <row r="237" spans="6:11" x14ac:dyDescent="0.2">
      <c r="F237" s="10"/>
      <c r="G237" s="10"/>
      <c r="H237" s="10"/>
      <c r="J237" s="10"/>
      <c r="K237" s="10"/>
    </row>
    <row r="238" spans="6:11" x14ac:dyDescent="0.2">
      <c r="F238" s="10"/>
      <c r="G238" s="10"/>
      <c r="H238" s="10"/>
      <c r="J238" s="10"/>
      <c r="K238" s="10"/>
    </row>
    <row r="239" spans="6:11" x14ac:dyDescent="0.2">
      <c r="F239" s="10"/>
      <c r="G239" s="10"/>
      <c r="H239" s="10"/>
      <c r="J239" s="10"/>
      <c r="K239" s="10"/>
    </row>
    <row r="240" spans="6:11" x14ac:dyDescent="0.2">
      <c r="F240" s="10"/>
      <c r="G240" s="10"/>
      <c r="H240" s="10"/>
      <c r="J240" s="10"/>
      <c r="K240" s="10"/>
    </row>
    <row r="241" spans="6:11" x14ac:dyDescent="0.2">
      <c r="F241" s="10"/>
      <c r="G241" s="10"/>
      <c r="H241" s="10"/>
      <c r="J241" s="10"/>
      <c r="K241" s="10"/>
    </row>
    <row r="242" spans="6:11" x14ac:dyDescent="0.2">
      <c r="F242" s="10"/>
      <c r="G242" s="10"/>
      <c r="H242" s="10"/>
      <c r="J242" s="10"/>
      <c r="K242" s="10"/>
    </row>
    <row r="243" spans="6:11" x14ac:dyDescent="0.2">
      <c r="F243" s="10"/>
      <c r="G243" s="10"/>
      <c r="H243" s="10"/>
      <c r="J243" s="10"/>
      <c r="K243" s="10"/>
    </row>
    <row r="244" spans="6:11" x14ac:dyDescent="0.2">
      <c r="F244" s="10"/>
      <c r="G244" s="10"/>
      <c r="H244" s="10"/>
      <c r="J244" s="10"/>
      <c r="K244" s="10"/>
    </row>
    <row r="245" spans="6:11" x14ac:dyDescent="0.2">
      <c r="F245" s="10"/>
      <c r="G245" s="10"/>
      <c r="H245" s="10"/>
      <c r="J245" s="10"/>
      <c r="K245" s="10"/>
    </row>
    <row r="246" spans="6:11" x14ac:dyDescent="0.2">
      <c r="F246" s="10"/>
      <c r="G246" s="10"/>
      <c r="H246" s="10"/>
      <c r="J246" s="10"/>
      <c r="K246" s="10"/>
    </row>
    <row r="247" spans="6:11" x14ac:dyDescent="0.2">
      <c r="F247" s="10"/>
      <c r="G247" s="10"/>
      <c r="H247" s="10"/>
      <c r="J247" s="10"/>
      <c r="K247" s="10"/>
    </row>
    <row r="248" spans="6:11" x14ac:dyDescent="0.2">
      <c r="F248" s="10"/>
      <c r="G248" s="10"/>
      <c r="H248" s="10"/>
      <c r="J248" s="10"/>
      <c r="K248" s="10"/>
    </row>
    <row r="249" spans="6:11" x14ac:dyDescent="0.2">
      <c r="F249" s="10"/>
      <c r="G249" s="10"/>
      <c r="H249" s="10"/>
      <c r="J249" s="10"/>
      <c r="K249" s="10"/>
    </row>
    <row r="250" spans="6:11" x14ac:dyDescent="0.2">
      <c r="F250" s="10"/>
      <c r="G250" s="10"/>
      <c r="H250" s="10"/>
      <c r="J250" s="10"/>
      <c r="K250" s="10"/>
    </row>
    <row r="251" spans="6:11" x14ac:dyDescent="0.2">
      <c r="F251" s="10"/>
      <c r="G251" s="10"/>
      <c r="H251" s="10"/>
      <c r="J251" s="10"/>
      <c r="K251" s="10"/>
    </row>
    <row r="252" spans="6:11" x14ac:dyDescent="0.2">
      <c r="F252" s="10"/>
      <c r="G252" s="10"/>
      <c r="H252" s="10"/>
      <c r="J252" s="10"/>
      <c r="K252" s="10"/>
    </row>
    <row r="253" spans="6:11" x14ac:dyDescent="0.2">
      <c r="F253" s="10"/>
      <c r="G253" s="10"/>
      <c r="H253" s="10"/>
      <c r="J253" s="10"/>
      <c r="K253" s="10"/>
    </row>
    <row r="254" spans="6:11" x14ac:dyDescent="0.2">
      <c r="F254" s="10"/>
      <c r="G254" s="10"/>
      <c r="H254" s="10"/>
      <c r="J254" s="10"/>
      <c r="K254" s="10"/>
    </row>
    <row r="255" spans="6:11" x14ac:dyDescent="0.2">
      <c r="F255" s="10"/>
      <c r="G255" s="10"/>
      <c r="H255" s="10"/>
      <c r="J255" s="10"/>
      <c r="K255" s="10"/>
    </row>
    <row r="256" spans="6:11" x14ac:dyDescent="0.2">
      <c r="F256" s="10"/>
      <c r="G256" s="10"/>
      <c r="H256" s="10"/>
      <c r="J256" s="10"/>
      <c r="K256" s="10"/>
    </row>
    <row r="257" spans="6:11" x14ac:dyDescent="0.2">
      <c r="F257" s="10"/>
      <c r="G257" s="10"/>
      <c r="H257" s="10"/>
      <c r="J257" s="10"/>
      <c r="K257" s="10"/>
    </row>
    <row r="258" spans="6:11" x14ac:dyDescent="0.2">
      <c r="F258" s="10"/>
      <c r="G258" s="10"/>
      <c r="H258" s="10"/>
      <c r="J258" s="10"/>
      <c r="K258" s="10"/>
    </row>
    <row r="259" spans="6:11" x14ac:dyDescent="0.2">
      <c r="F259" s="10"/>
      <c r="G259" s="10"/>
      <c r="H259" s="10"/>
      <c r="J259" s="10"/>
      <c r="K259" s="10"/>
    </row>
    <row r="260" spans="6:11" x14ac:dyDescent="0.2">
      <c r="F260" s="10"/>
      <c r="G260" s="10"/>
      <c r="H260" s="10"/>
      <c r="J260" s="10"/>
      <c r="K260" s="10"/>
    </row>
    <row r="261" spans="6:11" x14ac:dyDescent="0.2">
      <c r="F261" s="10"/>
      <c r="G261" s="10"/>
      <c r="H261" s="10"/>
      <c r="J261" s="10"/>
      <c r="K261" s="10"/>
    </row>
    <row r="262" spans="6:11" x14ac:dyDescent="0.2">
      <c r="F262" s="10"/>
      <c r="G262" s="10"/>
      <c r="H262" s="10"/>
      <c r="J262" s="10"/>
      <c r="K262" s="10"/>
    </row>
    <row r="263" spans="6:11" x14ac:dyDescent="0.2">
      <c r="F263" s="10"/>
      <c r="G263" s="10"/>
      <c r="H263" s="10"/>
      <c r="J263" s="10"/>
      <c r="K263" s="10"/>
    </row>
    <row r="264" spans="6:11" x14ac:dyDescent="0.2">
      <c r="F264" s="10"/>
      <c r="G264" s="10"/>
      <c r="H264" s="10"/>
      <c r="J264" s="10"/>
      <c r="K264" s="10"/>
    </row>
    <row r="265" spans="6:11" x14ac:dyDescent="0.2">
      <c r="F265" s="10"/>
      <c r="G265" s="10"/>
      <c r="H265" s="10"/>
      <c r="J265" s="10"/>
      <c r="K265" s="10"/>
    </row>
    <row r="266" spans="6:11" x14ac:dyDescent="0.2">
      <c r="F266" s="10"/>
      <c r="G266" s="10"/>
      <c r="H266" s="10"/>
      <c r="J266" s="10"/>
      <c r="K266" s="10"/>
    </row>
    <row r="267" spans="6:11" x14ac:dyDescent="0.2">
      <c r="F267" s="10"/>
      <c r="G267" s="10"/>
      <c r="H267" s="10"/>
      <c r="J267" s="10"/>
      <c r="K267" s="10"/>
    </row>
    <row r="268" spans="6:11" x14ac:dyDescent="0.2">
      <c r="F268" s="10"/>
      <c r="G268" s="10"/>
      <c r="H268" s="10"/>
      <c r="J268" s="10"/>
      <c r="K268" s="10"/>
    </row>
    <row r="269" spans="6:11" x14ac:dyDescent="0.2">
      <c r="F269" s="10"/>
      <c r="G269" s="10"/>
      <c r="H269" s="10"/>
      <c r="J269" s="10"/>
      <c r="K269" s="10"/>
    </row>
    <row r="270" spans="6:11" x14ac:dyDescent="0.2">
      <c r="F270" s="10"/>
      <c r="G270" s="10"/>
      <c r="H270" s="10"/>
      <c r="J270" s="10"/>
      <c r="K270" s="10"/>
    </row>
    <row r="271" spans="6:11" x14ac:dyDescent="0.2">
      <c r="F271" s="10"/>
      <c r="G271" s="10"/>
      <c r="H271" s="10"/>
      <c r="J271" s="10"/>
      <c r="K271" s="10"/>
    </row>
    <row r="272" spans="6:11" x14ac:dyDescent="0.2">
      <c r="F272" s="10"/>
      <c r="G272" s="10"/>
      <c r="H272" s="10"/>
      <c r="J272" s="10"/>
      <c r="K272" s="10"/>
    </row>
    <row r="273" spans="6:11" x14ac:dyDescent="0.2">
      <c r="F273" s="10"/>
      <c r="G273" s="10"/>
      <c r="H273" s="10"/>
      <c r="J273" s="10"/>
      <c r="K273" s="10"/>
    </row>
    <row r="274" spans="6:11" x14ac:dyDescent="0.2">
      <c r="F274" s="10"/>
      <c r="G274" s="10"/>
      <c r="H274" s="10"/>
      <c r="J274" s="10"/>
      <c r="K274" s="10"/>
    </row>
    <row r="275" spans="6:11" x14ac:dyDescent="0.2">
      <c r="F275" s="10"/>
      <c r="G275" s="10"/>
      <c r="H275" s="10"/>
      <c r="J275" s="10"/>
      <c r="K275" s="10"/>
    </row>
    <row r="276" spans="6:11" x14ac:dyDescent="0.2">
      <c r="F276" s="10"/>
      <c r="G276" s="10"/>
      <c r="H276" s="10"/>
      <c r="J276" s="10"/>
      <c r="K276" s="10"/>
    </row>
    <row r="277" spans="6:11" x14ac:dyDescent="0.2">
      <c r="F277" s="10"/>
      <c r="G277" s="10"/>
      <c r="H277" s="10"/>
      <c r="J277" s="10"/>
      <c r="K277" s="10"/>
    </row>
    <row r="278" spans="6:11" x14ac:dyDescent="0.2">
      <c r="F278" s="10"/>
      <c r="G278" s="10"/>
      <c r="H278" s="10"/>
      <c r="J278" s="10"/>
      <c r="K278" s="10"/>
    </row>
    <row r="279" spans="6:11" x14ac:dyDescent="0.2">
      <c r="F279" s="10"/>
      <c r="G279" s="10"/>
      <c r="H279" s="10"/>
      <c r="J279" s="10"/>
      <c r="K279" s="10"/>
    </row>
    <row r="280" spans="6:11" x14ac:dyDescent="0.2">
      <c r="F280" s="10"/>
      <c r="G280" s="10"/>
      <c r="H280" s="10"/>
      <c r="J280" s="10"/>
      <c r="K280" s="10"/>
    </row>
    <row r="281" spans="6:11" x14ac:dyDescent="0.2">
      <c r="F281" s="10"/>
      <c r="G281" s="10"/>
      <c r="H281" s="10"/>
      <c r="J281" s="10"/>
      <c r="K281" s="10"/>
    </row>
    <row r="282" spans="6:11" x14ac:dyDescent="0.2">
      <c r="F282" s="10"/>
      <c r="G282" s="10"/>
      <c r="H282" s="10"/>
      <c r="J282" s="10"/>
      <c r="K282" s="10"/>
    </row>
    <row r="283" spans="6:11" x14ac:dyDescent="0.2">
      <c r="F283" s="10"/>
      <c r="G283" s="10"/>
      <c r="H283" s="10"/>
      <c r="J283" s="10"/>
      <c r="K283" s="10"/>
    </row>
    <row r="284" spans="6:11" x14ac:dyDescent="0.2">
      <c r="F284" s="10"/>
      <c r="G284" s="10"/>
      <c r="H284" s="10"/>
      <c r="J284" s="10"/>
      <c r="K284" s="10"/>
    </row>
    <row r="285" spans="6:11" x14ac:dyDescent="0.2">
      <c r="F285" s="10"/>
      <c r="G285" s="10"/>
      <c r="H285" s="10"/>
      <c r="J285" s="10"/>
      <c r="K285" s="10"/>
    </row>
    <row r="286" spans="6:11" x14ac:dyDescent="0.2">
      <c r="F286" s="10"/>
      <c r="G286" s="10"/>
      <c r="H286" s="10"/>
      <c r="J286" s="10"/>
      <c r="K286" s="10"/>
    </row>
    <row r="287" spans="6:11" x14ac:dyDescent="0.2">
      <c r="F287" s="10"/>
      <c r="G287" s="10"/>
      <c r="H287" s="10"/>
      <c r="J287" s="10"/>
      <c r="K287" s="10"/>
    </row>
    <row r="288" spans="6:11" x14ac:dyDescent="0.2">
      <c r="F288" s="10"/>
      <c r="G288" s="10"/>
      <c r="H288" s="10"/>
      <c r="J288" s="10"/>
      <c r="K288" s="10"/>
    </row>
    <row r="289" spans="6:11" x14ac:dyDescent="0.2">
      <c r="F289" s="10"/>
      <c r="G289" s="10"/>
      <c r="H289" s="10"/>
      <c r="J289" s="10"/>
      <c r="K289" s="10"/>
    </row>
    <row r="290" spans="6:11" x14ac:dyDescent="0.2">
      <c r="F290" s="10"/>
      <c r="G290" s="10"/>
      <c r="H290" s="10"/>
      <c r="J290" s="10"/>
      <c r="K290" s="10"/>
    </row>
    <row r="291" spans="6:11" x14ac:dyDescent="0.2">
      <c r="F291" s="10"/>
      <c r="G291" s="10"/>
      <c r="H291" s="10"/>
      <c r="J291" s="10"/>
      <c r="K291" s="10"/>
    </row>
    <row r="292" spans="6:11" x14ac:dyDescent="0.2">
      <c r="F292" s="10"/>
      <c r="G292" s="10"/>
      <c r="H292" s="10"/>
      <c r="J292" s="10"/>
      <c r="K292" s="10"/>
    </row>
    <row r="293" spans="6:11" x14ac:dyDescent="0.2">
      <c r="F293" s="10"/>
      <c r="G293" s="10"/>
      <c r="H293" s="10"/>
      <c r="J293" s="10"/>
      <c r="K293" s="10"/>
    </row>
    <row r="294" spans="6:11" x14ac:dyDescent="0.2">
      <c r="F294" s="10"/>
      <c r="G294" s="10"/>
      <c r="H294" s="10"/>
      <c r="J294" s="10"/>
      <c r="K294" s="10"/>
    </row>
    <row r="295" spans="6:11" x14ac:dyDescent="0.2">
      <c r="F295" s="10"/>
      <c r="G295" s="10"/>
      <c r="H295" s="10"/>
      <c r="J295" s="10"/>
      <c r="K295" s="10"/>
    </row>
    <row r="296" spans="6:11" x14ac:dyDescent="0.2">
      <c r="F296" s="10"/>
      <c r="G296" s="10"/>
      <c r="H296" s="10"/>
      <c r="J296" s="10"/>
      <c r="K296" s="10"/>
    </row>
    <row r="297" spans="6:11" x14ac:dyDescent="0.2">
      <c r="F297" s="10"/>
      <c r="G297" s="10"/>
      <c r="H297" s="10"/>
      <c r="J297" s="10"/>
      <c r="K297" s="10"/>
    </row>
    <row r="298" spans="6:11" x14ac:dyDescent="0.2">
      <c r="F298" s="10"/>
      <c r="G298" s="10"/>
      <c r="H298" s="10"/>
      <c r="J298" s="10"/>
      <c r="K298" s="10"/>
    </row>
    <row r="299" spans="6:11" x14ac:dyDescent="0.2">
      <c r="F299" s="10"/>
      <c r="G299" s="10"/>
      <c r="H299" s="10"/>
      <c r="J299" s="10"/>
      <c r="K299" s="10"/>
    </row>
    <row r="300" spans="6:11" x14ac:dyDescent="0.2">
      <c r="F300" s="10"/>
      <c r="G300" s="10"/>
      <c r="H300" s="10"/>
      <c r="J300" s="10"/>
      <c r="K300" s="10"/>
    </row>
    <row r="301" spans="6:11" x14ac:dyDescent="0.2">
      <c r="F301" s="10"/>
      <c r="G301" s="10"/>
      <c r="H301" s="10"/>
      <c r="J301" s="10"/>
      <c r="K301" s="10"/>
    </row>
    <row r="302" spans="6:11" x14ac:dyDescent="0.2">
      <c r="F302" s="10"/>
      <c r="G302" s="10"/>
      <c r="H302" s="10"/>
      <c r="J302" s="10"/>
      <c r="K302" s="10"/>
    </row>
    <row r="303" spans="6:11" x14ac:dyDescent="0.2">
      <c r="F303" s="10"/>
      <c r="G303" s="10"/>
      <c r="H303" s="10"/>
      <c r="J303" s="10"/>
      <c r="K303" s="10"/>
    </row>
    <row r="304" spans="6:11" x14ac:dyDescent="0.2">
      <c r="F304" s="10"/>
      <c r="G304" s="10"/>
      <c r="H304" s="10"/>
      <c r="J304" s="10"/>
      <c r="K304" s="10"/>
    </row>
    <row r="305" spans="6:11" x14ac:dyDescent="0.2">
      <c r="F305" s="10"/>
      <c r="G305" s="10"/>
      <c r="H305" s="10"/>
      <c r="J305" s="10"/>
      <c r="K305" s="10"/>
    </row>
    <row r="306" spans="6:11" x14ac:dyDescent="0.2">
      <c r="F306" s="10"/>
      <c r="G306" s="10"/>
      <c r="H306" s="10"/>
      <c r="J306" s="10"/>
      <c r="K306" s="10"/>
    </row>
    <row r="307" spans="6:11" x14ac:dyDescent="0.2">
      <c r="F307" s="10"/>
      <c r="G307" s="10"/>
      <c r="H307" s="10"/>
      <c r="J307" s="10"/>
      <c r="K307" s="10"/>
    </row>
    <row r="308" spans="6:11" x14ac:dyDescent="0.2">
      <c r="F308" s="10"/>
      <c r="G308" s="10"/>
      <c r="H308" s="10"/>
      <c r="J308" s="10"/>
      <c r="K308" s="10"/>
    </row>
    <row r="309" spans="6:11" x14ac:dyDescent="0.2">
      <c r="F309" s="10"/>
      <c r="G309" s="10"/>
      <c r="H309" s="10"/>
      <c r="J309" s="10"/>
      <c r="K309" s="10"/>
    </row>
    <row r="310" spans="6:11" x14ac:dyDescent="0.2">
      <c r="F310" s="10"/>
      <c r="G310" s="10"/>
      <c r="H310" s="10"/>
      <c r="J310" s="10"/>
      <c r="K310" s="10"/>
    </row>
    <row r="311" spans="6:11" x14ac:dyDescent="0.2">
      <c r="F311" s="10"/>
      <c r="G311" s="10"/>
      <c r="H311" s="10"/>
      <c r="J311" s="10"/>
      <c r="K311" s="10"/>
    </row>
    <row r="312" spans="6:11" x14ac:dyDescent="0.2">
      <c r="F312" s="10"/>
      <c r="G312" s="10"/>
      <c r="H312" s="10"/>
      <c r="J312" s="10"/>
      <c r="K312" s="10"/>
    </row>
    <row r="313" spans="6:11" x14ac:dyDescent="0.2">
      <c r="F313" s="10"/>
      <c r="G313" s="10"/>
      <c r="H313" s="10"/>
      <c r="J313" s="10"/>
      <c r="K313" s="10"/>
    </row>
    <row r="314" spans="6:11" x14ac:dyDescent="0.2">
      <c r="F314" s="10"/>
      <c r="G314" s="10"/>
      <c r="H314" s="10"/>
      <c r="J314" s="10"/>
      <c r="K314" s="10"/>
    </row>
    <row r="315" spans="6:11" x14ac:dyDescent="0.2">
      <c r="F315" s="10"/>
      <c r="G315" s="10"/>
      <c r="H315" s="10"/>
      <c r="J315" s="10"/>
      <c r="K315" s="10"/>
    </row>
    <row r="316" spans="6:11" x14ac:dyDescent="0.2">
      <c r="F316" s="10"/>
      <c r="G316" s="10"/>
      <c r="H316" s="10"/>
      <c r="J316" s="10"/>
      <c r="K316" s="10"/>
    </row>
    <row r="317" spans="6:11" x14ac:dyDescent="0.2">
      <c r="F317" s="10"/>
      <c r="G317" s="10"/>
      <c r="H317" s="10"/>
      <c r="J317" s="10"/>
      <c r="K317" s="10"/>
    </row>
    <row r="318" spans="6:11" x14ac:dyDescent="0.2">
      <c r="F318" s="10"/>
      <c r="G318" s="10"/>
      <c r="H318" s="10"/>
      <c r="J318" s="10"/>
      <c r="K318" s="10"/>
    </row>
    <row r="319" spans="6:11" x14ac:dyDescent="0.2">
      <c r="F319" s="10"/>
      <c r="G319" s="10"/>
      <c r="H319" s="10"/>
      <c r="J319" s="10"/>
      <c r="K319" s="10"/>
    </row>
    <row r="320" spans="6:11" x14ac:dyDescent="0.2">
      <c r="F320" s="10"/>
      <c r="G320" s="10"/>
      <c r="H320" s="10"/>
      <c r="J320" s="10"/>
      <c r="K320" s="10"/>
    </row>
    <row r="321" spans="6:11" x14ac:dyDescent="0.2">
      <c r="F321" s="10"/>
      <c r="G321" s="10"/>
      <c r="H321" s="10"/>
      <c r="J321" s="10"/>
      <c r="K321" s="10"/>
    </row>
    <row r="322" spans="6:11" x14ac:dyDescent="0.2">
      <c r="F322" s="10"/>
      <c r="G322" s="10"/>
      <c r="H322" s="10"/>
      <c r="J322" s="10"/>
      <c r="K322" s="10"/>
    </row>
    <row r="323" spans="6:11" x14ac:dyDescent="0.2">
      <c r="F323" s="10"/>
      <c r="G323" s="10"/>
      <c r="H323" s="10"/>
      <c r="J323" s="10"/>
      <c r="K323" s="10"/>
    </row>
    <row r="324" spans="6:11" x14ac:dyDescent="0.2">
      <c r="F324" s="10"/>
      <c r="G324" s="10"/>
      <c r="H324" s="10"/>
      <c r="J324" s="10"/>
      <c r="K324" s="10"/>
    </row>
    <row r="325" spans="6:11" x14ac:dyDescent="0.2">
      <c r="F325" s="10"/>
      <c r="G325" s="10"/>
      <c r="H325" s="10"/>
      <c r="J325" s="10"/>
      <c r="K325" s="10"/>
    </row>
    <row r="326" spans="6:11" x14ac:dyDescent="0.2">
      <c r="F326" s="10"/>
      <c r="G326" s="10"/>
      <c r="H326" s="10"/>
      <c r="J326" s="10"/>
      <c r="K326" s="10"/>
    </row>
    <row r="327" spans="6:11" x14ac:dyDescent="0.2">
      <c r="F327" s="10"/>
      <c r="G327" s="10"/>
      <c r="H327" s="10"/>
      <c r="J327" s="10"/>
      <c r="K327" s="10"/>
    </row>
    <row r="328" spans="6:11" x14ac:dyDescent="0.2">
      <c r="F328" s="10"/>
      <c r="G328" s="10"/>
      <c r="H328" s="10"/>
      <c r="J328" s="10"/>
      <c r="K328" s="10"/>
    </row>
    <row r="329" spans="6:11" x14ac:dyDescent="0.2">
      <c r="F329" s="10"/>
      <c r="G329" s="10"/>
      <c r="H329" s="10"/>
      <c r="J329" s="10"/>
      <c r="K329" s="10"/>
    </row>
    <row r="330" spans="6:11" x14ac:dyDescent="0.2">
      <c r="F330" s="10"/>
      <c r="G330" s="10"/>
      <c r="H330" s="10"/>
      <c r="J330" s="10"/>
      <c r="K330" s="10"/>
    </row>
    <row r="331" spans="6:11" x14ac:dyDescent="0.2">
      <c r="F331" s="10"/>
      <c r="G331" s="10"/>
      <c r="H331" s="10"/>
      <c r="J331" s="10"/>
      <c r="K331" s="10"/>
    </row>
    <row r="332" spans="6:11" x14ac:dyDescent="0.2">
      <c r="F332" s="10"/>
      <c r="G332" s="10"/>
      <c r="H332" s="10"/>
      <c r="J332" s="10"/>
      <c r="K332" s="10"/>
    </row>
    <row r="333" spans="6:11" x14ac:dyDescent="0.2">
      <c r="F333" s="10"/>
      <c r="G333" s="10"/>
      <c r="H333" s="10"/>
      <c r="J333" s="10"/>
      <c r="K333" s="10"/>
    </row>
    <row r="334" spans="6:11" x14ac:dyDescent="0.2">
      <c r="F334" s="10"/>
      <c r="G334" s="10"/>
      <c r="H334" s="10"/>
      <c r="J334" s="10"/>
      <c r="K334" s="10"/>
    </row>
    <row r="335" spans="6:11" x14ac:dyDescent="0.2">
      <c r="F335" s="10"/>
      <c r="G335" s="10"/>
      <c r="H335" s="10"/>
      <c r="J335" s="10"/>
      <c r="K335" s="10"/>
    </row>
    <row r="336" spans="6:11" x14ac:dyDescent="0.2">
      <c r="F336" s="10"/>
      <c r="G336" s="10"/>
      <c r="H336" s="10"/>
      <c r="J336" s="10"/>
      <c r="K336" s="10"/>
    </row>
    <row r="337" spans="6:11" x14ac:dyDescent="0.2">
      <c r="F337" s="10"/>
      <c r="G337" s="10"/>
      <c r="H337" s="10"/>
      <c r="J337" s="10"/>
      <c r="K337" s="10"/>
    </row>
    <row r="338" spans="6:11" x14ac:dyDescent="0.2">
      <c r="F338" s="10"/>
      <c r="G338" s="10"/>
      <c r="H338" s="10"/>
      <c r="J338" s="10"/>
      <c r="K338" s="10"/>
    </row>
    <row r="339" spans="6:11" x14ac:dyDescent="0.2">
      <c r="F339" s="10"/>
      <c r="G339" s="10"/>
      <c r="H339" s="10"/>
      <c r="J339" s="10"/>
      <c r="K339" s="10"/>
    </row>
    <row r="340" spans="6:11" x14ac:dyDescent="0.2">
      <c r="F340" s="10"/>
      <c r="G340" s="10"/>
      <c r="H340" s="10"/>
      <c r="J340" s="10"/>
      <c r="K340" s="10"/>
    </row>
    <row r="341" spans="6:11" x14ac:dyDescent="0.2">
      <c r="F341" s="10"/>
      <c r="G341" s="10"/>
      <c r="H341" s="10"/>
      <c r="J341" s="10"/>
      <c r="K341" s="10"/>
    </row>
    <row r="342" spans="6:11" x14ac:dyDescent="0.2">
      <c r="F342" s="10"/>
      <c r="G342" s="10"/>
      <c r="H342" s="10"/>
      <c r="J342" s="10"/>
      <c r="K342" s="10"/>
    </row>
    <row r="343" spans="6:11" x14ac:dyDescent="0.2">
      <c r="F343" s="10"/>
      <c r="G343" s="10"/>
      <c r="H343" s="10"/>
      <c r="J343" s="10"/>
      <c r="K343" s="10"/>
    </row>
    <row r="344" spans="6:11" x14ac:dyDescent="0.2">
      <c r="F344" s="10"/>
      <c r="G344" s="10"/>
      <c r="H344" s="10"/>
      <c r="J344" s="10"/>
      <c r="K344" s="10"/>
    </row>
    <row r="345" spans="6:11" x14ac:dyDescent="0.2">
      <c r="F345" s="10"/>
      <c r="G345" s="10"/>
      <c r="H345" s="10"/>
      <c r="J345" s="10"/>
      <c r="K345" s="10"/>
    </row>
    <row r="346" spans="6:11" x14ac:dyDescent="0.2">
      <c r="F346" s="10"/>
      <c r="G346" s="10"/>
      <c r="H346" s="10"/>
      <c r="J346" s="10"/>
      <c r="K346" s="10"/>
    </row>
    <row r="347" spans="6:11" x14ac:dyDescent="0.2">
      <c r="F347" s="10"/>
      <c r="G347" s="10"/>
      <c r="H347" s="10"/>
      <c r="J347" s="10"/>
      <c r="K347" s="10"/>
    </row>
    <row r="348" spans="6:11" x14ac:dyDescent="0.2">
      <c r="F348" s="10"/>
      <c r="G348" s="10"/>
      <c r="H348" s="10"/>
      <c r="J348" s="10"/>
      <c r="K348" s="10"/>
    </row>
    <row r="349" spans="6:11" x14ac:dyDescent="0.2">
      <c r="F349" s="10"/>
      <c r="G349" s="10"/>
      <c r="H349" s="10"/>
      <c r="J349" s="10"/>
      <c r="K349" s="10"/>
    </row>
    <row r="350" spans="6:11" x14ac:dyDescent="0.2">
      <c r="F350" s="10"/>
      <c r="G350" s="10"/>
      <c r="H350" s="10"/>
      <c r="J350" s="10"/>
      <c r="K350" s="10"/>
    </row>
    <row r="351" spans="6:11" x14ac:dyDescent="0.2">
      <c r="F351" s="10"/>
      <c r="G351" s="10"/>
      <c r="H351" s="10"/>
      <c r="J351" s="10"/>
      <c r="K351" s="10"/>
    </row>
    <row r="352" spans="6:11" x14ac:dyDescent="0.2">
      <c r="F352" s="10"/>
      <c r="G352" s="10"/>
      <c r="H352" s="10"/>
      <c r="J352" s="10"/>
      <c r="K352" s="10"/>
    </row>
    <row r="353" spans="6:11" x14ac:dyDescent="0.2">
      <c r="F353" s="10"/>
      <c r="G353" s="10"/>
      <c r="H353" s="10"/>
      <c r="J353" s="10"/>
      <c r="K353" s="10"/>
    </row>
    <row r="354" spans="6:11" x14ac:dyDescent="0.2">
      <c r="F354" s="10"/>
      <c r="G354" s="10"/>
      <c r="H354" s="10"/>
      <c r="J354" s="10"/>
      <c r="K354" s="10"/>
    </row>
    <row r="355" spans="6:11" x14ac:dyDescent="0.2">
      <c r="F355" s="10"/>
      <c r="G355" s="10"/>
      <c r="H355" s="10"/>
      <c r="J355" s="10"/>
      <c r="K355" s="10"/>
    </row>
    <row r="356" spans="6:11" x14ac:dyDescent="0.2">
      <c r="F356" s="10"/>
      <c r="G356" s="10"/>
      <c r="H356" s="10"/>
      <c r="J356" s="10"/>
      <c r="K356" s="10"/>
    </row>
    <row r="357" spans="6:11" x14ac:dyDescent="0.2">
      <c r="F357" s="10"/>
      <c r="G357" s="10"/>
      <c r="H357" s="10"/>
      <c r="J357" s="10"/>
      <c r="K357" s="10"/>
    </row>
    <row r="358" spans="6:11" x14ac:dyDescent="0.2">
      <c r="F358" s="10"/>
      <c r="G358" s="10"/>
      <c r="H358" s="10"/>
      <c r="J358" s="10"/>
      <c r="K358" s="10"/>
    </row>
    <row r="359" spans="6:11" x14ac:dyDescent="0.2">
      <c r="F359" s="10"/>
      <c r="G359" s="10"/>
      <c r="H359" s="10"/>
      <c r="J359" s="10"/>
      <c r="K359" s="10"/>
    </row>
    <row r="360" spans="6:11" x14ac:dyDescent="0.2">
      <c r="F360" s="10"/>
      <c r="G360" s="10"/>
      <c r="H360" s="10"/>
      <c r="J360" s="10"/>
      <c r="K360" s="10"/>
    </row>
    <row r="361" spans="6:11" x14ac:dyDescent="0.2">
      <c r="F361" s="10"/>
      <c r="G361" s="10"/>
      <c r="H361" s="10"/>
      <c r="J361" s="10"/>
      <c r="K361" s="10"/>
    </row>
    <row r="362" spans="6:11" x14ac:dyDescent="0.2">
      <c r="F362" s="10"/>
      <c r="G362" s="10"/>
      <c r="H362" s="10"/>
      <c r="J362" s="10"/>
      <c r="K362" s="10"/>
    </row>
    <row r="363" spans="6:11" x14ac:dyDescent="0.2">
      <c r="F363" s="10"/>
      <c r="G363" s="10"/>
      <c r="H363" s="10"/>
      <c r="J363" s="10"/>
      <c r="K363" s="10"/>
    </row>
    <row r="364" spans="6:11" x14ac:dyDescent="0.2">
      <c r="F364" s="10"/>
      <c r="G364" s="10"/>
      <c r="H364" s="10"/>
      <c r="J364" s="10"/>
      <c r="K364" s="10"/>
    </row>
    <row r="365" spans="6:11" x14ac:dyDescent="0.2">
      <c r="F365" s="10"/>
      <c r="G365" s="10"/>
      <c r="H365" s="10"/>
      <c r="J365" s="10"/>
      <c r="K365" s="10"/>
    </row>
    <row r="366" spans="6:11" x14ac:dyDescent="0.2">
      <c r="F366" s="10"/>
      <c r="G366" s="10"/>
      <c r="H366" s="10"/>
      <c r="J366" s="10"/>
      <c r="K366" s="10"/>
    </row>
    <row r="367" spans="6:11" x14ac:dyDescent="0.2">
      <c r="F367" s="10"/>
      <c r="G367" s="10"/>
      <c r="H367" s="10"/>
      <c r="J367" s="10"/>
      <c r="K367" s="10"/>
    </row>
    <row r="368" spans="6:11" x14ac:dyDescent="0.2">
      <c r="F368" s="10"/>
      <c r="G368" s="10"/>
      <c r="H368" s="10"/>
      <c r="J368" s="10"/>
      <c r="K368" s="10"/>
    </row>
    <row r="369" spans="6:11" x14ac:dyDescent="0.2">
      <c r="F369" s="10"/>
      <c r="G369" s="10"/>
      <c r="H369" s="10"/>
      <c r="J369" s="10"/>
      <c r="K369" s="10"/>
    </row>
    <row r="370" spans="6:11" x14ac:dyDescent="0.2">
      <c r="F370" s="10"/>
      <c r="G370" s="10"/>
      <c r="H370" s="10"/>
      <c r="J370" s="10"/>
      <c r="K370" s="10"/>
    </row>
    <row r="371" spans="6:11" x14ac:dyDescent="0.2">
      <c r="F371" s="10"/>
      <c r="G371" s="10"/>
      <c r="H371" s="10"/>
      <c r="J371" s="10"/>
      <c r="K371" s="10"/>
    </row>
    <row r="372" spans="6:11" x14ac:dyDescent="0.2">
      <c r="F372" s="10"/>
      <c r="G372" s="10"/>
      <c r="H372" s="10"/>
      <c r="J372" s="10"/>
      <c r="K372" s="10"/>
    </row>
    <row r="373" spans="6:11" x14ac:dyDescent="0.2">
      <c r="F373" s="10"/>
      <c r="G373" s="10"/>
      <c r="H373" s="10"/>
      <c r="J373" s="10"/>
      <c r="K373" s="10"/>
    </row>
    <row r="374" spans="6:11" x14ac:dyDescent="0.2">
      <c r="F374" s="10"/>
      <c r="G374" s="10"/>
      <c r="H374" s="10"/>
      <c r="J374" s="10"/>
      <c r="K374" s="10"/>
    </row>
    <row r="375" spans="6:11" x14ac:dyDescent="0.2">
      <c r="F375" s="10"/>
      <c r="G375" s="10"/>
      <c r="H375" s="10"/>
      <c r="J375" s="10"/>
      <c r="K375" s="10"/>
    </row>
    <row r="376" spans="6:11" x14ac:dyDescent="0.2">
      <c r="F376" s="10"/>
      <c r="G376" s="10"/>
      <c r="H376" s="10"/>
      <c r="J376" s="10"/>
      <c r="K376" s="10"/>
    </row>
    <row r="377" spans="6:11" x14ac:dyDescent="0.2">
      <c r="F377" s="10"/>
      <c r="G377" s="10"/>
      <c r="H377" s="10"/>
      <c r="J377" s="10"/>
      <c r="K377" s="10"/>
    </row>
    <row r="378" spans="6:11" x14ac:dyDescent="0.2">
      <c r="F378" s="10"/>
      <c r="G378" s="10"/>
      <c r="H378" s="10"/>
      <c r="J378" s="10"/>
      <c r="K378" s="10"/>
    </row>
    <row r="379" spans="6:11" x14ac:dyDescent="0.2">
      <c r="F379" s="10"/>
      <c r="G379" s="10"/>
      <c r="H379" s="10"/>
      <c r="J379" s="10"/>
      <c r="K379" s="10"/>
    </row>
    <row r="380" spans="6:11" x14ac:dyDescent="0.2">
      <c r="F380" s="10"/>
      <c r="G380" s="10"/>
      <c r="H380" s="10"/>
      <c r="J380" s="10"/>
      <c r="K380" s="10"/>
    </row>
    <row r="381" spans="6:11" x14ac:dyDescent="0.2">
      <c r="F381" s="10"/>
      <c r="G381" s="10"/>
      <c r="H381" s="10"/>
      <c r="J381" s="10"/>
      <c r="K381" s="10"/>
    </row>
    <row r="382" spans="6:11" x14ac:dyDescent="0.2">
      <c r="F382" s="10"/>
      <c r="G382" s="10"/>
      <c r="H382" s="10"/>
      <c r="J382" s="10"/>
      <c r="K382" s="10"/>
    </row>
    <row r="383" spans="6:11" x14ac:dyDescent="0.2">
      <c r="F383" s="10"/>
      <c r="G383" s="10"/>
      <c r="H383" s="10"/>
      <c r="J383" s="10"/>
      <c r="K383" s="10"/>
    </row>
    <row r="384" spans="6:11" x14ac:dyDescent="0.2">
      <c r="F384" s="10"/>
      <c r="G384" s="10"/>
      <c r="H384" s="10"/>
      <c r="J384" s="10"/>
      <c r="K384" s="10"/>
    </row>
    <row r="385" spans="6:11" x14ac:dyDescent="0.2">
      <c r="F385" s="10"/>
      <c r="G385" s="10"/>
      <c r="H385" s="10"/>
      <c r="J385" s="10"/>
      <c r="K385" s="10"/>
    </row>
    <row r="386" spans="6:11" x14ac:dyDescent="0.2">
      <c r="F386" s="10"/>
      <c r="G386" s="10"/>
      <c r="H386" s="10"/>
      <c r="J386" s="10"/>
      <c r="K386" s="10"/>
    </row>
    <row r="387" spans="6:11" x14ac:dyDescent="0.2">
      <c r="F387" s="10"/>
      <c r="G387" s="10"/>
      <c r="H387" s="10"/>
      <c r="J387" s="10"/>
      <c r="K387" s="10"/>
    </row>
    <row r="388" spans="6:11" x14ac:dyDescent="0.2">
      <c r="F388" s="10"/>
      <c r="G388" s="10"/>
      <c r="H388" s="10"/>
      <c r="J388" s="10"/>
      <c r="K388" s="10"/>
    </row>
    <row r="389" spans="6:11" x14ac:dyDescent="0.2">
      <c r="F389" s="10"/>
      <c r="G389" s="10"/>
      <c r="H389" s="10"/>
      <c r="J389" s="10"/>
      <c r="K389" s="10"/>
    </row>
    <row r="390" spans="6:11" x14ac:dyDescent="0.2">
      <c r="F390" s="10"/>
      <c r="G390" s="10"/>
      <c r="H390" s="10"/>
      <c r="J390" s="10"/>
      <c r="K390" s="10"/>
    </row>
    <row r="391" spans="6:11" x14ac:dyDescent="0.2">
      <c r="F391" s="10"/>
      <c r="G391" s="10"/>
      <c r="H391" s="10"/>
      <c r="J391" s="10"/>
      <c r="K391" s="10"/>
    </row>
    <row r="392" spans="6:11" x14ac:dyDescent="0.2">
      <c r="F392" s="10"/>
      <c r="G392" s="10"/>
      <c r="H392" s="10"/>
      <c r="J392" s="10"/>
      <c r="K392" s="10"/>
    </row>
    <row r="393" spans="6:11" x14ac:dyDescent="0.2">
      <c r="F393" s="10"/>
      <c r="G393" s="10"/>
      <c r="H393" s="10"/>
      <c r="J393" s="10"/>
      <c r="K393" s="10"/>
    </row>
    <row r="394" spans="6:11" x14ac:dyDescent="0.2">
      <c r="F394" s="10"/>
      <c r="G394" s="10"/>
      <c r="H394" s="10"/>
      <c r="J394" s="10"/>
      <c r="K394" s="10"/>
    </row>
    <row r="395" spans="6:11" x14ac:dyDescent="0.2">
      <c r="F395" s="10"/>
      <c r="G395" s="10"/>
      <c r="H395" s="10"/>
      <c r="J395" s="10"/>
      <c r="K395" s="10"/>
    </row>
    <row r="396" spans="6:11" x14ac:dyDescent="0.2">
      <c r="F396" s="10"/>
      <c r="G396" s="10"/>
      <c r="H396" s="10"/>
      <c r="J396" s="10"/>
      <c r="K396" s="10"/>
    </row>
    <row r="397" spans="6:11" x14ac:dyDescent="0.2">
      <c r="F397" s="10"/>
      <c r="G397" s="10"/>
      <c r="H397" s="10"/>
      <c r="J397" s="10"/>
      <c r="K397" s="10"/>
    </row>
    <row r="398" spans="6:11" x14ac:dyDescent="0.2">
      <c r="F398" s="10"/>
      <c r="G398" s="10"/>
      <c r="H398" s="10"/>
      <c r="J398" s="10"/>
      <c r="K398" s="10"/>
    </row>
    <row r="399" spans="6:11" x14ac:dyDescent="0.2">
      <c r="F399" s="10"/>
      <c r="G399" s="10"/>
      <c r="H399" s="10"/>
      <c r="J399" s="10"/>
      <c r="K399" s="10"/>
    </row>
    <row r="400" spans="6:11" x14ac:dyDescent="0.2">
      <c r="F400" s="10"/>
      <c r="G400" s="10"/>
      <c r="H400" s="10"/>
      <c r="J400" s="10"/>
      <c r="K400" s="10"/>
    </row>
    <row r="401" spans="6:11" x14ac:dyDescent="0.2">
      <c r="F401" s="10"/>
      <c r="G401" s="10"/>
      <c r="H401" s="10"/>
      <c r="J401" s="10"/>
      <c r="K401" s="10"/>
    </row>
    <row r="402" spans="6:11" x14ac:dyDescent="0.2">
      <c r="F402" s="10"/>
      <c r="G402" s="10"/>
      <c r="H402" s="10"/>
      <c r="J402" s="10"/>
      <c r="K402" s="10"/>
    </row>
    <row r="403" spans="6:11" x14ac:dyDescent="0.2">
      <c r="F403" s="10"/>
      <c r="G403" s="10"/>
      <c r="H403" s="10"/>
      <c r="J403" s="10"/>
      <c r="K403" s="10"/>
    </row>
    <row r="404" spans="6:11" x14ac:dyDescent="0.2">
      <c r="F404" s="10"/>
      <c r="G404" s="10"/>
      <c r="H404" s="10"/>
      <c r="J404" s="10"/>
      <c r="K404" s="10"/>
    </row>
    <row r="405" spans="6:11" x14ac:dyDescent="0.2">
      <c r="F405" s="10"/>
      <c r="G405" s="10"/>
      <c r="H405" s="10"/>
      <c r="J405" s="10"/>
      <c r="K405" s="10"/>
    </row>
    <row r="406" spans="6:11" x14ac:dyDescent="0.2">
      <c r="F406" s="10"/>
      <c r="G406" s="10"/>
      <c r="H406" s="10"/>
      <c r="J406" s="10"/>
      <c r="K406" s="10"/>
    </row>
    <row r="407" spans="6:11" x14ac:dyDescent="0.2">
      <c r="F407" s="10"/>
      <c r="G407" s="10"/>
      <c r="H407" s="10"/>
      <c r="J407" s="10"/>
      <c r="K407" s="10"/>
    </row>
    <row r="408" spans="6:11" x14ac:dyDescent="0.2">
      <c r="F408" s="10"/>
      <c r="G408" s="10"/>
      <c r="H408" s="10"/>
      <c r="J408" s="10"/>
      <c r="K408" s="10"/>
    </row>
    <row r="409" spans="6:11" x14ac:dyDescent="0.2">
      <c r="F409" s="10"/>
      <c r="G409" s="10"/>
      <c r="H409" s="10"/>
      <c r="J409" s="10"/>
      <c r="K409" s="10"/>
    </row>
    <row r="410" spans="6:11" x14ac:dyDescent="0.2">
      <c r="F410" s="10"/>
      <c r="G410" s="10"/>
      <c r="H410" s="10"/>
      <c r="J410" s="10"/>
      <c r="K410" s="10"/>
    </row>
    <row r="411" spans="6:11" x14ac:dyDescent="0.2">
      <c r="F411" s="10"/>
      <c r="G411" s="10"/>
      <c r="H411" s="10"/>
      <c r="J411" s="10"/>
      <c r="K411" s="10"/>
    </row>
    <row r="412" spans="6:11" x14ac:dyDescent="0.2">
      <c r="F412" s="10"/>
      <c r="G412" s="10"/>
      <c r="H412" s="10"/>
      <c r="J412" s="10"/>
      <c r="K412" s="10"/>
    </row>
    <row r="413" spans="6:11" x14ac:dyDescent="0.2">
      <c r="F413" s="10"/>
      <c r="G413" s="10"/>
      <c r="H413" s="10"/>
      <c r="J413" s="10"/>
      <c r="K413" s="10"/>
    </row>
    <row r="414" spans="6:11" x14ac:dyDescent="0.2">
      <c r="F414" s="10"/>
      <c r="G414" s="10"/>
      <c r="H414" s="10"/>
      <c r="J414" s="10"/>
      <c r="K414" s="10"/>
    </row>
    <row r="415" spans="6:11" x14ac:dyDescent="0.2">
      <c r="F415" s="10"/>
      <c r="G415" s="10"/>
      <c r="H415" s="10"/>
      <c r="J415" s="10"/>
      <c r="K415" s="10"/>
    </row>
    <row r="416" spans="6:11" x14ac:dyDescent="0.2">
      <c r="F416" s="10"/>
      <c r="G416" s="10"/>
      <c r="H416" s="10"/>
      <c r="J416" s="10"/>
      <c r="K416" s="10"/>
    </row>
    <row r="417" spans="6:11" x14ac:dyDescent="0.2">
      <c r="F417" s="10"/>
      <c r="G417" s="10"/>
      <c r="H417" s="10"/>
      <c r="J417" s="10"/>
      <c r="K417" s="10"/>
    </row>
    <row r="418" spans="6:11" x14ac:dyDescent="0.2">
      <c r="F418" s="10"/>
      <c r="G418" s="10"/>
      <c r="H418" s="10"/>
      <c r="J418" s="10"/>
      <c r="K418" s="10"/>
    </row>
    <row r="419" spans="6:11" x14ac:dyDescent="0.2">
      <c r="F419" s="10"/>
      <c r="G419" s="10"/>
      <c r="H419" s="10"/>
      <c r="J419" s="10"/>
      <c r="K419" s="10"/>
    </row>
    <row r="420" spans="6:11" x14ac:dyDescent="0.2">
      <c r="F420" s="10"/>
      <c r="G420" s="10"/>
      <c r="H420" s="10"/>
      <c r="J420" s="10"/>
      <c r="K420" s="10"/>
    </row>
    <row r="421" spans="6:11" x14ac:dyDescent="0.2">
      <c r="F421" s="10"/>
      <c r="G421" s="10"/>
      <c r="H421" s="10"/>
      <c r="J421" s="10"/>
      <c r="K421" s="10"/>
    </row>
    <row r="422" spans="6:11" x14ac:dyDescent="0.2">
      <c r="F422" s="10"/>
      <c r="G422" s="10"/>
      <c r="H422" s="10"/>
      <c r="J422" s="10"/>
      <c r="K422" s="10"/>
    </row>
    <row r="423" spans="6:11" x14ac:dyDescent="0.2">
      <c r="F423" s="10"/>
      <c r="G423" s="10"/>
      <c r="H423" s="10"/>
      <c r="J423" s="10"/>
      <c r="K423" s="10"/>
    </row>
    <row r="424" spans="6:11" x14ac:dyDescent="0.2">
      <c r="F424" s="10"/>
      <c r="G424" s="10"/>
      <c r="H424" s="10"/>
      <c r="J424" s="10"/>
      <c r="K424" s="10"/>
    </row>
    <row r="425" spans="6:11" x14ac:dyDescent="0.2">
      <c r="F425" s="10"/>
      <c r="G425" s="10"/>
      <c r="H425" s="10"/>
      <c r="J425" s="10"/>
      <c r="K425" s="10"/>
    </row>
    <row r="426" spans="6:11" x14ac:dyDescent="0.2">
      <c r="F426" s="10"/>
      <c r="G426" s="10"/>
      <c r="H426" s="10"/>
      <c r="J426" s="10"/>
      <c r="K426" s="10"/>
    </row>
    <row r="427" spans="6:11" x14ac:dyDescent="0.2">
      <c r="F427" s="10"/>
      <c r="G427" s="10"/>
      <c r="H427" s="10"/>
      <c r="J427" s="10"/>
      <c r="K427" s="10"/>
    </row>
    <row r="428" spans="6:11" x14ac:dyDescent="0.2">
      <c r="F428" s="10"/>
      <c r="G428" s="10"/>
      <c r="H428" s="10"/>
      <c r="J428" s="10"/>
      <c r="K428" s="10"/>
    </row>
    <row r="429" spans="6:11" x14ac:dyDescent="0.2">
      <c r="F429" s="10"/>
      <c r="G429" s="10"/>
      <c r="H429" s="10"/>
      <c r="J429" s="10"/>
      <c r="K429" s="10"/>
    </row>
    <row r="430" spans="6:11" x14ac:dyDescent="0.2">
      <c r="F430" s="10"/>
      <c r="G430" s="10"/>
      <c r="H430" s="10"/>
      <c r="J430" s="10"/>
      <c r="K430" s="10"/>
    </row>
    <row r="431" spans="6:11" x14ac:dyDescent="0.2">
      <c r="F431" s="10"/>
      <c r="G431" s="10"/>
      <c r="H431" s="10"/>
      <c r="J431" s="10"/>
      <c r="K431" s="10"/>
    </row>
    <row r="432" spans="6:11" x14ac:dyDescent="0.2">
      <c r="F432" s="10"/>
      <c r="G432" s="10"/>
      <c r="H432" s="10"/>
      <c r="J432" s="10"/>
      <c r="K432" s="10"/>
    </row>
    <row r="433" spans="6:11" x14ac:dyDescent="0.2">
      <c r="F433" s="10"/>
      <c r="G433" s="10"/>
      <c r="H433" s="10"/>
      <c r="J433" s="10"/>
      <c r="K433" s="10"/>
    </row>
    <row r="434" spans="6:11" x14ac:dyDescent="0.2">
      <c r="F434" s="10"/>
      <c r="G434" s="10"/>
      <c r="H434" s="10"/>
      <c r="J434" s="10"/>
      <c r="K434" s="10"/>
    </row>
    <row r="435" spans="6:11" x14ac:dyDescent="0.2">
      <c r="F435" s="10"/>
      <c r="G435" s="10"/>
      <c r="H435" s="10"/>
      <c r="J435" s="10"/>
      <c r="K435" s="10"/>
    </row>
    <row r="436" spans="6:11" x14ac:dyDescent="0.2">
      <c r="F436" s="10"/>
      <c r="G436" s="10"/>
      <c r="H436" s="10"/>
      <c r="J436" s="10"/>
      <c r="K436" s="10"/>
    </row>
    <row r="437" spans="6:11" x14ac:dyDescent="0.2">
      <c r="F437" s="10"/>
      <c r="G437" s="10"/>
      <c r="H437" s="10"/>
      <c r="J437" s="10"/>
      <c r="K437" s="10"/>
    </row>
    <row r="438" spans="6:11" x14ac:dyDescent="0.2">
      <c r="F438" s="10"/>
      <c r="G438" s="10"/>
      <c r="H438" s="10"/>
      <c r="J438" s="10"/>
      <c r="K438" s="10"/>
    </row>
    <row r="439" spans="6:11" x14ac:dyDescent="0.2">
      <c r="F439" s="10"/>
      <c r="G439" s="10"/>
      <c r="H439" s="10"/>
      <c r="J439" s="10"/>
      <c r="K439" s="10"/>
    </row>
    <row r="440" spans="6:11" x14ac:dyDescent="0.2">
      <c r="F440" s="10"/>
      <c r="G440" s="10"/>
      <c r="H440" s="10"/>
      <c r="J440" s="10"/>
      <c r="K440" s="10"/>
    </row>
    <row r="441" spans="6:11" x14ac:dyDescent="0.2">
      <c r="F441" s="10"/>
      <c r="G441" s="10"/>
      <c r="H441" s="10"/>
      <c r="J441" s="10"/>
      <c r="K441" s="10"/>
    </row>
    <row r="442" spans="6:11" x14ac:dyDescent="0.2">
      <c r="F442" s="10"/>
      <c r="G442" s="10"/>
      <c r="H442" s="10"/>
      <c r="J442" s="10"/>
      <c r="K442" s="10"/>
    </row>
    <row r="443" spans="6:11" x14ac:dyDescent="0.2">
      <c r="I443" s="11"/>
      <c r="J443" s="11"/>
      <c r="K443" s="11"/>
    </row>
    <row r="444" spans="6:11" x14ac:dyDescent="0.2">
      <c r="I444" s="11"/>
      <c r="J444" s="11"/>
      <c r="K444" s="11"/>
    </row>
    <row r="445" spans="6:11" x14ac:dyDescent="0.2">
      <c r="I445" s="11"/>
      <c r="J445" s="11"/>
      <c r="K445" s="11"/>
    </row>
    <row r="446" spans="6:11" x14ac:dyDescent="0.2">
      <c r="I446" s="11"/>
      <c r="J446" s="11"/>
      <c r="K446" s="11"/>
    </row>
    <row r="447" spans="6:11" x14ac:dyDescent="0.2">
      <c r="I447" s="11"/>
      <c r="J447" s="11"/>
      <c r="K447" s="11"/>
    </row>
    <row r="448" spans="6:11" x14ac:dyDescent="0.2">
      <c r="I448" s="11"/>
      <c r="J448" s="11"/>
      <c r="K448" s="11"/>
    </row>
    <row r="449" spans="9:11" x14ac:dyDescent="0.2">
      <c r="I449" s="11"/>
      <c r="J449" s="11"/>
      <c r="K449" s="11"/>
    </row>
    <row r="450" spans="9:11" x14ac:dyDescent="0.2">
      <c r="I450" s="11"/>
      <c r="J450" s="11"/>
      <c r="K450" s="11"/>
    </row>
    <row r="451" spans="9:11" x14ac:dyDescent="0.2">
      <c r="I451" s="11"/>
      <c r="J451" s="11"/>
      <c r="K451" s="11"/>
    </row>
    <row r="452" spans="9:11" x14ac:dyDescent="0.2">
      <c r="I452" s="11"/>
      <c r="J452" s="11"/>
      <c r="K452" s="11"/>
    </row>
    <row r="453" spans="9:11" x14ac:dyDescent="0.2">
      <c r="I453" s="11"/>
      <c r="J453" s="11"/>
      <c r="K453" s="11"/>
    </row>
    <row r="454" spans="9:11" x14ac:dyDescent="0.2">
      <c r="I454" s="11"/>
      <c r="J454" s="11"/>
      <c r="K454" s="11"/>
    </row>
    <row r="455" spans="9:11" x14ac:dyDescent="0.2">
      <c r="I455" s="11"/>
      <c r="J455" s="11"/>
      <c r="K455" s="11"/>
    </row>
    <row r="456" spans="9:11" x14ac:dyDescent="0.2">
      <c r="I456" s="11"/>
      <c r="J456" s="11"/>
      <c r="K456" s="11"/>
    </row>
    <row r="457" spans="9:11" x14ac:dyDescent="0.2">
      <c r="I457" s="11"/>
      <c r="J457" s="11"/>
      <c r="K457" s="11"/>
    </row>
    <row r="458" spans="9:11" x14ac:dyDescent="0.2">
      <c r="I458" s="11"/>
      <c r="J458" s="11"/>
      <c r="K458" s="11"/>
    </row>
    <row r="459" spans="9:11" x14ac:dyDescent="0.2">
      <c r="I459" s="11"/>
      <c r="J459" s="11"/>
      <c r="K459" s="11"/>
    </row>
    <row r="460" spans="9:11" x14ac:dyDescent="0.2">
      <c r="I460" s="11"/>
      <c r="J460" s="11"/>
      <c r="K460" s="11"/>
    </row>
    <row r="461" spans="9:11" x14ac:dyDescent="0.2">
      <c r="I461" s="11"/>
      <c r="J461" s="11"/>
      <c r="K461" s="11"/>
    </row>
    <row r="462" spans="9:11" x14ac:dyDescent="0.2">
      <c r="I462" s="11"/>
      <c r="J462" s="11"/>
      <c r="K462" s="11"/>
    </row>
    <row r="463" spans="9:11" x14ac:dyDescent="0.2">
      <c r="I463" s="11"/>
      <c r="J463" s="11"/>
      <c r="K463" s="11"/>
    </row>
    <row r="464" spans="9:11" x14ac:dyDescent="0.2">
      <c r="I464" s="11"/>
      <c r="J464" s="11"/>
      <c r="K464" s="11"/>
    </row>
    <row r="465" spans="9:11" x14ac:dyDescent="0.2">
      <c r="I465" s="11"/>
      <c r="J465" s="11"/>
      <c r="K465" s="11"/>
    </row>
    <row r="466" spans="9:11" x14ac:dyDescent="0.2">
      <c r="I466" s="11"/>
      <c r="J466" s="11"/>
      <c r="K466" s="11"/>
    </row>
    <row r="467" spans="9:11" x14ac:dyDescent="0.2">
      <c r="I467" s="11"/>
      <c r="J467" s="11"/>
      <c r="K467" s="11"/>
    </row>
    <row r="468" spans="9:11" x14ac:dyDescent="0.2">
      <c r="I468" s="11"/>
      <c r="J468" s="11"/>
      <c r="K468" s="11"/>
    </row>
    <row r="469" spans="9:11" x14ac:dyDescent="0.2">
      <c r="I469" s="11"/>
      <c r="J469" s="11"/>
      <c r="K469" s="11"/>
    </row>
    <row r="470" spans="9:11" x14ac:dyDescent="0.2">
      <c r="I470" s="11"/>
      <c r="J470" s="11"/>
      <c r="K470" s="11"/>
    </row>
    <row r="471" spans="9:11" x14ac:dyDescent="0.2">
      <c r="I471" s="11"/>
      <c r="J471" s="11"/>
      <c r="K471" s="11"/>
    </row>
    <row r="472" spans="9:11" x14ac:dyDescent="0.2">
      <c r="I472" s="11"/>
      <c r="J472" s="11"/>
      <c r="K472" s="11"/>
    </row>
    <row r="473" spans="9:11" x14ac:dyDescent="0.2">
      <c r="I473" s="11"/>
      <c r="J473" s="11"/>
      <c r="K473" s="11"/>
    </row>
    <row r="474" spans="9:11" x14ac:dyDescent="0.2">
      <c r="I474" s="11"/>
      <c r="J474" s="11"/>
      <c r="K474" s="11"/>
    </row>
    <row r="475" spans="9:11" x14ac:dyDescent="0.2">
      <c r="I475" s="11"/>
      <c r="J475" s="11"/>
      <c r="K475" s="11"/>
    </row>
    <row r="476" spans="9:11" x14ac:dyDescent="0.2">
      <c r="I476" s="11"/>
      <c r="J476" s="11"/>
      <c r="K476" s="11"/>
    </row>
    <row r="477" spans="9:11" x14ac:dyDescent="0.2">
      <c r="I477" s="11"/>
      <c r="J477" s="11"/>
      <c r="K477" s="11"/>
    </row>
    <row r="478" spans="9:11" x14ac:dyDescent="0.2">
      <c r="I478" s="11"/>
      <c r="J478" s="11"/>
      <c r="K478" s="11"/>
    </row>
    <row r="479" spans="9:11" x14ac:dyDescent="0.2">
      <c r="I479" s="11"/>
      <c r="J479" s="11"/>
      <c r="K479" s="11"/>
    </row>
    <row r="480" spans="9:11" x14ac:dyDescent="0.2">
      <c r="I480" s="11"/>
      <c r="J480" s="11"/>
      <c r="K480" s="11"/>
    </row>
    <row r="481" spans="9:11" x14ac:dyDescent="0.2">
      <c r="I481" s="11"/>
      <c r="J481" s="11"/>
      <c r="K481" s="11"/>
    </row>
    <row r="482" spans="9:11" x14ac:dyDescent="0.2">
      <c r="I482" s="11"/>
      <c r="J482" s="11"/>
      <c r="K482" s="11"/>
    </row>
    <row r="483" spans="9:11" x14ac:dyDescent="0.2">
      <c r="I483" s="11"/>
      <c r="J483" s="11"/>
      <c r="K483" s="11"/>
    </row>
    <row r="484" spans="9:11" x14ac:dyDescent="0.2">
      <c r="I484" s="11"/>
      <c r="J484" s="11"/>
      <c r="K484" s="11"/>
    </row>
    <row r="485" spans="9:11" x14ac:dyDescent="0.2">
      <c r="I485" s="11"/>
      <c r="J485" s="11"/>
      <c r="K485" s="11"/>
    </row>
    <row r="486" spans="9:11" x14ac:dyDescent="0.2">
      <c r="I486" s="11"/>
      <c r="J486" s="11"/>
      <c r="K486" s="11"/>
    </row>
    <row r="487" spans="9:11" x14ac:dyDescent="0.2">
      <c r="I487" s="11"/>
      <c r="J487" s="11"/>
      <c r="K487" s="11"/>
    </row>
    <row r="488" spans="9:11" x14ac:dyDescent="0.2">
      <c r="I488" s="11"/>
      <c r="J488" s="11"/>
      <c r="K488" s="11"/>
    </row>
    <row r="489" spans="9:11" x14ac:dyDescent="0.2">
      <c r="I489" s="11"/>
      <c r="J489" s="11"/>
      <c r="K489" s="11"/>
    </row>
    <row r="490" spans="9:11" x14ac:dyDescent="0.2">
      <c r="I490" s="11"/>
      <c r="J490" s="11"/>
      <c r="K490" s="11"/>
    </row>
    <row r="491" spans="9:11" x14ac:dyDescent="0.2">
      <c r="I491" s="11"/>
      <c r="J491" s="11"/>
      <c r="K491" s="11"/>
    </row>
    <row r="492" spans="9:11" x14ac:dyDescent="0.2">
      <c r="I492" s="11"/>
      <c r="J492" s="11"/>
      <c r="K492" s="11"/>
    </row>
    <row r="493" spans="9:11" x14ac:dyDescent="0.2">
      <c r="I493" s="11"/>
      <c r="J493" s="11"/>
      <c r="K493" s="11"/>
    </row>
    <row r="494" spans="9:11" x14ac:dyDescent="0.2">
      <c r="I494" s="11"/>
      <c r="J494" s="11"/>
      <c r="K494" s="11"/>
    </row>
    <row r="495" spans="9:11" x14ac:dyDescent="0.2">
      <c r="I495" s="11"/>
      <c r="J495" s="11"/>
      <c r="K495" s="11"/>
    </row>
    <row r="496" spans="9:11" x14ac:dyDescent="0.2">
      <c r="I496" s="11"/>
      <c r="J496" s="11"/>
      <c r="K496" s="11"/>
    </row>
    <row r="497" spans="9:11" x14ac:dyDescent="0.2">
      <c r="I497" s="11"/>
      <c r="J497" s="11"/>
      <c r="K497" s="11"/>
    </row>
    <row r="498" spans="9:11" x14ac:dyDescent="0.2">
      <c r="I498" s="11"/>
      <c r="J498" s="11"/>
      <c r="K498" s="11"/>
    </row>
    <row r="499" spans="9:11" x14ac:dyDescent="0.2">
      <c r="I499" s="11"/>
      <c r="J499" s="11"/>
      <c r="K499" s="11"/>
    </row>
    <row r="500" spans="9:11" x14ac:dyDescent="0.2">
      <c r="I500" s="11"/>
      <c r="J500" s="11"/>
      <c r="K500" s="11"/>
    </row>
    <row r="501" spans="9:11" x14ac:dyDescent="0.2">
      <c r="I501" s="11"/>
      <c r="J501" s="11"/>
      <c r="K501" s="11"/>
    </row>
    <row r="502" spans="9:11" x14ac:dyDescent="0.2">
      <c r="I502" s="11"/>
      <c r="J502" s="11"/>
      <c r="K502" s="11"/>
    </row>
    <row r="503" spans="9:11" x14ac:dyDescent="0.2">
      <c r="I503" s="11"/>
      <c r="J503" s="11"/>
      <c r="K503" s="11"/>
    </row>
    <row r="504" spans="9:11" x14ac:dyDescent="0.2">
      <c r="I504" s="11"/>
      <c r="J504" s="11"/>
      <c r="K504" s="11"/>
    </row>
    <row r="505" spans="9:11" x14ac:dyDescent="0.2">
      <c r="I505" s="11"/>
      <c r="J505" s="11"/>
      <c r="K505" s="11"/>
    </row>
    <row r="506" spans="9:11" x14ac:dyDescent="0.2">
      <c r="I506" s="11"/>
      <c r="J506" s="11"/>
      <c r="K506" s="11"/>
    </row>
    <row r="507" spans="9:11" x14ac:dyDescent="0.2">
      <c r="I507" s="11"/>
      <c r="J507" s="11"/>
      <c r="K507" s="11"/>
    </row>
    <row r="508" spans="9:11" x14ac:dyDescent="0.2">
      <c r="I508" s="11"/>
      <c r="J508" s="11"/>
      <c r="K508" s="11"/>
    </row>
    <row r="509" spans="9:11" x14ac:dyDescent="0.2">
      <c r="I509" s="11"/>
      <c r="J509" s="11"/>
      <c r="K509" s="11"/>
    </row>
    <row r="510" spans="9:11" x14ac:dyDescent="0.2">
      <c r="I510" s="11"/>
      <c r="J510" s="11"/>
      <c r="K510" s="11"/>
    </row>
    <row r="511" spans="9:11" x14ac:dyDescent="0.2">
      <c r="I511" s="11"/>
      <c r="J511" s="11"/>
      <c r="K511" s="11"/>
    </row>
    <row r="512" spans="9:11" x14ac:dyDescent="0.2">
      <c r="I512" s="11"/>
      <c r="J512" s="11"/>
      <c r="K512" s="11"/>
    </row>
    <row r="513" spans="9:11" x14ac:dyDescent="0.2">
      <c r="I513" s="11"/>
      <c r="J513" s="11"/>
      <c r="K513" s="11"/>
    </row>
    <row r="514" spans="9:11" x14ac:dyDescent="0.2">
      <c r="I514" s="11"/>
      <c r="J514" s="11"/>
      <c r="K514" s="11"/>
    </row>
    <row r="515" spans="9:11" x14ac:dyDescent="0.2">
      <c r="I515" s="11"/>
      <c r="J515" s="11"/>
      <c r="K515" s="11"/>
    </row>
    <row r="516" spans="9:11" x14ac:dyDescent="0.2">
      <c r="I516" s="11"/>
      <c r="J516" s="11"/>
      <c r="K516" s="11"/>
    </row>
    <row r="517" spans="9:11" x14ac:dyDescent="0.2">
      <c r="I517" s="11"/>
      <c r="J517" s="11"/>
      <c r="K517" s="11"/>
    </row>
    <row r="518" spans="9:11" x14ac:dyDescent="0.2">
      <c r="I518" s="11"/>
      <c r="J518" s="11"/>
      <c r="K518" s="11"/>
    </row>
    <row r="519" spans="9:11" x14ac:dyDescent="0.2">
      <c r="I519" s="11"/>
      <c r="J519" s="11"/>
      <c r="K519" s="11"/>
    </row>
    <row r="520" spans="9:11" x14ac:dyDescent="0.2">
      <c r="I520" s="11"/>
      <c r="J520" s="11"/>
      <c r="K520" s="11"/>
    </row>
    <row r="521" spans="9:11" x14ac:dyDescent="0.2">
      <c r="I521" s="11"/>
      <c r="J521" s="11"/>
      <c r="K521" s="11"/>
    </row>
    <row r="522" spans="9:11" x14ac:dyDescent="0.2">
      <c r="I522" s="11"/>
      <c r="J522" s="11"/>
      <c r="K522" s="11"/>
    </row>
    <row r="523" spans="9:11" x14ac:dyDescent="0.2">
      <c r="I523" s="11"/>
      <c r="J523" s="11"/>
      <c r="K523" s="11"/>
    </row>
    <row r="524" spans="9:11" x14ac:dyDescent="0.2">
      <c r="I524" s="11"/>
      <c r="J524" s="11"/>
      <c r="K524" s="11"/>
    </row>
    <row r="525" spans="9:11" x14ac:dyDescent="0.2">
      <c r="I525" s="11"/>
      <c r="J525" s="11"/>
      <c r="K525" s="11"/>
    </row>
    <row r="526" spans="9:11" x14ac:dyDescent="0.2">
      <c r="I526" s="11"/>
      <c r="J526" s="11"/>
      <c r="K526" s="11"/>
    </row>
    <row r="527" spans="9:11" x14ac:dyDescent="0.2">
      <c r="I527" s="11"/>
      <c r="J527" s="11"/>
      <c r="K527" s="11"/>
    </row>
    <row r="528" spans="9:11" x14ac:dyDescent="0.2">
      <c r="I528" s="11"/>
      <c r="J528" s="11"/>
      <c r="K528" s="11"/>
    </row>
    <row r="529" spans="9:11" x14ac:dyDescent="0.2">
      <c r="I529" s="11"/>
      <c r="J529" s="11"/>
      <c r="K529" s="11"/>
    </row>
    <row r="530" spans="9:11" x14ac:dyDescent="0.2">
      <c r="I530" s="11"/>
      <c r="J530" s="11"/>
      <c r="K530" s="11"/>
    </row>
    <row r="531" spans="9:11" x14ac:dyDescent="0.2">
      <c r="I531" s="11"/>
      <c r="J531" s="11"/>
      <c r="K531" s="11"/>
    </row>
    <row r="532" spans="9:11" x14ac:dyDescent="0.2">
      <c r="I532" s="11"/>
      <c r="J532" s="11"/>
      <c r="K532" s="11"/>
    </row>
    <row r="533" spans="9:11" x14ac:dyDescent="0.2">
      <c r="I533" s="11"/>
      <c r="J533" s="11"/>
      <c r="K533" s="11"/>
    </row>
    <row r="534" spans="9:11" x14ac:dyDescent="0.2">
      <c r="I534" s="11"/>
      <c r="J534" s="11"/>
      <c r="K534" s="11"/>
    </row>
    <row r="535" spans="9:11" x14ac:dyDescent="0.2">
      <c r="I535" s="11"/>
      <c r="J535" s="11"/>
      <c r="K535" s="11"/>
    </row>
    <row r="536" spans="9:11" x14ac:dyDescent="0.2">
      <c r="I536" s="11"/>
      <c r="J536" s="11"/>
      <c r="K536" s="11"/>
    </row>
    <row r="537" spans="9:11" x14ac:dyDescent="0.2">
      <c r="I537" s="11"/>
      <c r="J537" s="11"/>
      <c r="K537" s="11"/>
    </row>
    <row r="538" spans="9:11" x14ac:dyDescent="0.2">
      <c r="I538" s="11"/>
      <c r="J538" s="11"/>
      <c r="K538" s="11"/>
    </row>
    <row r="539" spans="9:11" x14ac:dyDescent="0.2">
      <c r="I539" s="11"/>
      <c r="J539" s="11"/>
      <c r="K539" s="11"/>
    </row>
    <row r="540" spans="9:11" x14ac:dyDescent="0.2">
      <c r="I540" s="11"/>
      <c r="J540" s="11"/>
      <c r="K540" s="11"/>
    </row>
    <row r="541" spans="9:11" x14ac:dyDescent="0.2">
      <c r="I541" s="11"/>
      <c r="J541" s="11"/>
      <c r="K541" s="11"/>
    </row>
    <row r="542" spans="9:11" x14ac:dyDescent="0.2">
      <c r="I542" s="11"/>
      <c r="J542" s="11"/>
      <c r="K542" s="11"/>
    </row>
    <row r="543" spans="9:11" x14ac:dyDescent="0.2">
      <c r="I543" s="11"/>
      <c r="J543" s="11"/>
      <c r="K543" s="11"/>
    </row>
    <row r="544" spans="9:11" x14ac:dyDescent="0.2">
      <c r="I544" s="11"/>
      <c r="J544" s="11"/>
      <c r="K544" s="11"/>
    </row>
    <row r="545" spans="9:11" x14ac:dyDescent="0.2">
      <c r="I545" s="11"/>
      <c r="J545" s="11"/>
      <c r="K545" s="11"/>
    </row>
    <row r="546" spans="9:11" x14ac:dyDescent="0.2">
      <c r="I546" s="11"/>
      <c r="J546" s="11"/>
      <c r="K546" s="11"/>
    </row>
    <row r="547" spans="9:11" x14ac:dyDescent="0.2">
      <c r="I547" s="11"/>
      <c r="J547" s="11"/>
      <c r="K547" s="11"/>
    </row>
    <row r="548" spans="9:11" x14ac:dyDescent="0.2">
      <c r="I548" s="11"/>
      <c r="J548" s="11"/>
      <c r="K548" s="11"/>
    </row>
    <row r="549" spans="9:11" x14ac:dyDescent="0.2">
      <c r="I549" s="11"/>
      <c r="J549" s="11"/>
      <c r="K549" s="11"/>
    </row>
    <row r="550" spans="9:11" x14ac:dyDescent="0.2">
      <c r="I550" s="11"/>
      <c r="J550" s="11"/>
      <c r="K550" s="11"/>
    </row>
    <row r="551" spans="9:11" x14ac:dyDescent="0.2">
      <c r="I551" s="11"/>
      <c r="J551" s="11"/>
      <c r="K551" s="11"/>
    </row>
    <row r="552" spans="9:11" x14ac:dyDescent="0.2">
      <c r="I552" s="11"/>
      <c r="J552" s="11"/>
      <c r="K552" s="11"/>
    </row>
    <row r="553" spans="9:11" x14ac:dyDescent="0.2">
      <c r="I553" s="11"/>
      <c r="J553" s="11"/>
      <c r="K553" s="11"/>
    </row>
    <row r="554" spans="9:11" x14ac:dyDescent="0.2">
      <c r="I554" s="11"/>
      <c r="J554" s="11"/>
      <c r="K554" s="11"/>
    </row>
    <row r="555" spans="9:11" x14ac:dyDescent="0.2">
      <c r="I555" s="11"/>
      <c r="J555" s="11"/>
      <c r="K555" s="11"/>
    </row>
    <row r="556" spans="9:11" x14ac:dyDescent="0.2">
      <c r="I556" s="11"/>
      <c r="J556" s="11"/>
      <c r="K556" s="11"/>
    </row>
    <row r="557" spans="9:11" x14ac:dyDescent="0.2">
      <c r="I557" s="11"/>
      <c r="J557" s="11"/>
      <c r="K557" s="11"/>
    </row>
    <row r="558" spans="9:11" x14ac:dyDescent="0.2">
      <c r="I558" s="11"/>
      <c r="J558" s="11"/>
      <c r="K558" s="11"/>
    </row>
    <row r="559" spans="9:11" x14ac:dyDescent="0.2">
      <c r="I559" s="11"/>
      <c r="J559" s="11"/>
      <c r="K559" s="11"/>
    </row>
    <row r="560" spans="9:11" x14ac:dyDescent="0.2">
      <c r="I560" s="11"/>
      <c r="J560" s="11"/>
      <c r="K560" s="11"/>
    </row>
    <row r="561" spans="9:11" x14ac:dyDescent="0.2">
      <c r="I561" s="11"/>
      <c r="J561" s="11"/>
      <c r="K561" s="11"/>
    </row>
    <row r="562" spans="9:11" x14ac:dyDescent="0.2">
      <c r="I562" s="11"/>
      <c r="J562" s="11"/>
      <c r="K562" s="11"/>
    </row>
    <row r="563" spans="9:11" x14ac:dyDescent="0.2">
      <c r="I563" s="11"/>
      <c r="J563" s="11"/>
      <c r="K563" s="11"/>
    </row>
    <row r="564" spans="9:11" x14ac:dyDescent="0.2">
      <c r="I564" s="11"/>
      <c r="J564" s="11"/>
      <c r="K564" s="11"/>
    </row>
    <row r="565" spans="9:11" x14ac:dyDescent="0.2">
      <c r="I565" s="11"/>
      <c r="J565" s="11"/>
      <c r="K565" s="11"/>
    </row>
    <row r="566" spans="9:11" x14ac:dyDescent="0.2">
      <c r="I566" s="11"/>
      <c r="J566" s="11"/>
      <c r="K566" s="11"/>
    </row>
    <row r="567" spans="9:11" x14ac:dyDescent="0.2">
      <c r="I567" s="11"/>
      <c r="J567" s="11"/>
      <c r="K567" s="11"/>
    </row>
    <row r="568" spans="9:11" x14ac:dyDescent="0.2">
      <c r="I568" s="11"/>
      <c r="J568" s="11"/>
      <c r="K568" s="11"/>
    </row>
    <row r="569" spans="9:11" x14ac:dyDescent="0.2">
      <c r="I569" s="11"/>
      <c r="J569" s="11"/>
      <c r="K569" s="11"/>
    </row>
    <row r="570" spans="9:11" x14ac:dyDescent="0.2">
      <c r="I570" s="11"/>
      <c r="J570" s="11"/>
      <c r="K570" s="11"/>
    </row>
    <row r="571" spans="9:11" x14ac:dyDescent="0.2">
      <c r="I571" s="11"/>
      <c r="J571" s="11"/>
      <c r="K571" s="11"/>
    </row>
    <row r="572" spans="9:11" x14ac:dyDescent="0.2">
      <c r="I572" s="11"/>
      <c r="J572" s="11"/>
      <c r="K572" s="11"/>
    </row>
    <row r="573" spans="9:11" x14ac:dyDescent="0.2">
      <c r="I573" s="11"/>
      <c r="J573" s="11"/>
      <c r="K573" s="11"/>
    </row>
    <row r="574" spans="9:11" x14ac:dyDescent="0.2">
      <c r="I574" s="11"/>
      <c r="J574" s="11"/>
      <c r="K574" s="11"/>
    </row>
    <row r="575" spans="9:11" x14ac:dyDescent="0.2">
      <c r="I575" s="11"/>
      <c r="J575" s="11"/>
      <c r="K575" s="11"/>
    </row>
    <row r="576" spans="9:11" x14ac:dyDescent="0.2">
      <c r="I576" s="11"/>
      <c r="J576" s="11"/>
      <c r="K576" s="11"/>
    </row>
    <row r="577" spans="9:11" x14ac:dyDescent="0.2">
      <c r="I577" s="11"/>
      <c r="J577" s="11"/>
      <c r="K577" s="11"/>
    </row>
    <row r="578" spans="9:11" x14ac:dyDescent="0.2">
      <c r="I578" s="11"/>
      <c r="J578" s="11"/>
      <c r="K578" s="11"/>
    </row>
    <row r="579" spans="9:11" x14ac:dyDescent="0.2">
      <c r="I579" s="11"/>
      <c r="J579" s="11"/>
      <c r="K579" s="11"/>
    </row>
    <row r="580" spans="9:11" x14ac:dyDescent="0.2">
      <c r="I580" s="11"/>
      <c r="J580" s="11"/>
      <c r="K580" s="11"/>
    </row>
    <row r="581" spans="9:11" x14ac:dyDescent="0.2">
      <c r="I581" s="11"/>
      <c r="J581" s="11"/>
      <c r="K581" s="11"/>
    </row>
    <row r="582" spans="9:11" x14ac:dyDescent="0.2">
      <c r="I582" s="11"/>
      <c r="J582" s="11"/>
      <c r="K582" s="11"/>
    </row>
    <row r="583" spans="9:11" x14ac:dyDescent="0.2">
      <c r="I583" s="11"/>
      <c r="J583" s="11"/>
      <c r="K583" s="11"/>
    </row>
    <row r="584" spans="9:11" x14ac:dyDescent="0.2">
      <c r="I584" s="11"/>
      <c r="J584" s="11"/>
      <c r="K584" s="11"/>
    </row>
    <row r="585" spans="9:11" x14ac:dyDescent="0.2">
      <c r="I585" s="11"/>
      <c r="J585" s="11"/>
      <c r="K585" s="11"/>
    </row>
    <row r="586" spans="9:11" x14ac:dyDescent="0.2">
      <c r="I586" s="11"/>
      <c r="J586" s="11"/>
      <c r="K586" s="11"/>
    </row>
    <row r="587" spans="9:11" x14ac:dyDescent="0.2">
      <c r="I587" s="11"/>
      <c r="J587" s="11"/>
      <c r="K587" s="11"/>
    </row>
    <row r="588" spans="9:11" x14ac:dyDescent="0.2">
      <c r="I588" s="11"/>
      <c r="J588" s="11"/>
      <c r="K588" s="11"/>
    </row>
    <row r="589" spans="9:11" x14ac:dyDescent="0.2">
      <c r="I589" s="11"/>
      <c r="J589" s="11"/>
      <c r="K589" s="11"/>
    </row>
    <row r="590" spans="9:11" x14ac:dyDescent="0.2">
      <c r="I590" s="11"/>
      <c r="J590" s="11"/>
      <c r="K590" s="11"/>
    </row>
    <row r="591" spans="9:11" x14ac:dyDescent="0.2">
      <c r="I591" s="11"/>
      <c r="J591" s="11"/>
      <c r="K591" s="11"/>
    </row>
    <row r="592" spans="9:11" x14ac:dyDescent="0.2">
      <c r="I592" s="11"/>
      <c r="J592" s="11"/>
      <c r="K592" s="11"/>
    </row>
    <row r="593" spans="9:11" x14ac:dyDescent="0.2">
      <c r="I593" s="11"/>
      <c r="J593" s="11"/>
      <c r="K593" s="11"/>
    </row>
    <row r="594" spans="9:11" x14ac:dyDescent="0.2">
      <c r="I594" s="11"/>
      <c r="J594" s="11"/>
      <c r="K594" s="11"/>
    </row>
    <row r="595" spans="9:11" x14ac:dyDescent="0.2">
      <c r="I595" s="11"/>
      <c r="J595" s="11"/>
      <c r="K595" s="11"/>
    </row>
    <row r="596" spans="9:11" x14ac:dyDescent="0.2">
      <c r="I596" s="11"/>
      <c r="J596" s="11"/>
      <c r="K596" s="11"/>
    </row>
    <row r="597" spans="9:11" x14ac:dyDescent="0.2">
      <c r="I597" s="11"/>
      <c r="J597" s="11"/>
      <c r="K597" s="11"/>
    </row>
    <row r="598" spans="9:11" x14ac:dyDescent="0.2">
      <c r="I598" s="11"/>
      <c r="J598" s="11"/>
      <c r="K598" s="11"/>
    </row>
    <row r="599" spans="9:11" x14ac:dyDescent="0.2">
      <c r="I599" s="11"/>
      <c r="J599" s="11"/>
      <c r="K599" s="11"/>
    </row>
    <row r="600" spans="9:11" x14ac:dyDescent="0.2">
      <c r="I600" s="11"/>
      <c r="J600" s="11"/>
      <c r="K600" s="11"/>
    </row>
    <row r="601" spans="9:11" x14ac:dyDescent="0.2">
      <c r="I601" s="11"/>
      <c r="J601" s="11"/>
      <c r="K601" s="11"/>
    </row>
    <row r="602" spans="9:11" x14ac:dyDescent="0.2">
      <c r="I602" s="11"/>
      <c r="J602" s="11"/>
      <c r="K602" s="11"/>
    </row>
    <row r="603" spans="9:11" x14ac:dyDescent="0.2">
      <c r="I603" s="11"/>
      <c r="J603" s="11"/>
      <c r="K603" s="11"/>
    </row>
    <row r="604" spans="9:11" x14ac:dyDescent="0.2">
      <c r="I604" s="11"/>
      <c r="J604" s="11"/>
      <c r="K604" s="11"/>
    </row>
    <row r="605" spans="9:11" x14ac:dyDescent="0.2">
      <c r="I605" s="11"/>
      <c r="J605" s="11"/>
      <c r="K605" s="11"/>
    </row>
    <row r="606" spans="9:11" x14ac:dyDescent="0.2">
      <c r="I606" s="11"/>
      <c r="J606" s="11"/>
      <c r="K606" s="11"/>
    </row>
    <row r="607" spans="9:11" x14ac:dyDescent="0.2">
      <c r="I607" s="11"/>
      <c r="J607" s="11"/>
      <c r="K607" s="11"/>
    </row>
    <row r="608" spans="9:11" x14ac:dyDescent="0.2">
      <c r="I608" s="11"/>
      <c r="J608" s="11"/>
      <c r="K608" s="11"/>
    </row>
    <row r="609" spans="9:11" x14ac:dyDescent="0.2">
      <c r="I609" s="11"/>
      <c r="J609" s="11"/>
      <c r="K609" s="11"/>
    </row>
    <row r="610" spans="9:11" x14ac:dyDescent="0.2">
      <c r="I610" s="11"/>
      <c r="J610" s="11"/>
      <c r="K610" s="11"/>
    </row>
    <row r="611" spans="9:11" x14ac:dyDescent="0.2">
      <c r="I611" s="11"/>
      <c r="J611" s="11"/>
      <c r="K611" s="11"/>
    </row>
    <row r="612" spans="9:11" x14ac:dyDescent="0.2">
      <c r="I612" s="11"/>
      <c r="J612" s="11"/>
      <c r="K612" s="11"/>
    </row>
    <row r="613" spans="9:11" x14ac:dyDescent="0.2">
      <c r="I613" s="11"/>
      <c r="J613" s="11"/>
      <c r="K613" s="11"/>
    </row>
    <row r="614" spans="9:11" x14ac:dyDescent="0.2">
      <c r="I614" s="11"/>
      <c r="J614" s="11"/>
      <c r="K614" s="11"/>
    </row>
    <row r="615" spans="9:11" x14ac:dyDescent="0.2">
      <c r="I615" s="11"/>
      <c r="J615" s="11"/>
      <c r="K615" s="11"/>
    </row>
    <row r="616" spans="9:11" x14ac:dyDescent="0.2">
      <c r="I616" s="11"/>
      <c r="J616" s="11"/>
      <c r="K616" s="11"/>
    </row>
    <row r="617" spans="9:11" x14ac:dyDescent="0.2">
      <c r="I617" s="11"/>
      <c r="J617" s="11"/>
      <c r="K617" s="11"/>
    </row>
    <row r="618" spans="9:11" x14ac:dyDescent="0.2">
      <c r="I618" s="11"/>
      <c r="J618" s="11"/>
      <c r="K618" s="11"/>
    </row>
    <row r="619" spans="9:11" x14ac:dyDescent="0.2">
      <c r="I619" s="11"/>
      <c r="J619" s="11"/>
      <c r="K619" s="11"/>
    </row>
    <row r="620" spans="9:11" x14ac:dyDescent="0.2">
      <c r="I620" s="11"/>
      <c r="J620" s="11"/>
      <c r="K620" s="11"/>
    </row>
    <row r="621" spans="9:11" x14ac:dyDescent="0.2">
      <c r="I621" s="11"/>
      <c r="J621" s="11"/>
      <c r="K621" s="11"/>
    </row>
    <row r="622" spans="9:11" x14ac:dyDescent="0.2">
      <c r="I622" s="11"/>
      <c r="J622" s="11"/>
      <c r="K622" s="11"/>
    </row>
    <row r="623" spans="9:11" x14ac:dyDescent="0.2">
      <c r="I623" s="11"/>
      <c r="J623" s="11"/>
      <c r="K623" s="11"/>
    </row>
    <row r="624" spans="9:11" x14ac:dyDescent="0.2">
      <c r="I624" s="11"/>
      <c r="J624" s="11"/>
      <c r="K624" s="11"/>
    </row>
    <row r="625" spans="9:11" x14ac:dyDescent="0.2">
      <c r="I625" s="11"/>
      <c r="J625" s="11"/>
      <c r="K625" s="11"/>
    </row>
    <row r="626" spans="9:11" x14ac:dyDescent="0.2">
      <c r="I626" s="11"/>
      <c r="J626" s="11"/>
      <c r="K626" s="11"/>
    </row>
    <row r="627" spans="9:11" x14ac:dyDescent="0.2">
      <c r="I627" s="11"/>
      <c r="J627" s="11"/>
      <c r="K627" s="11"/>
    </row>
    <row r="628" spans="9:11" x14ac:dyDescent="0.2">
      <c r="I628" s="11"/>
      <c r="J628" s="11"/>
      <c r="K628" s="11"/>
    </row>
    <row r="629" spans="9:11" x14ac:dyDescent="0.2">
      <c r="I629" s="11"/>
      <c r="J629" s="11"/>
      <c r="K629" s="11"/>
    </row>
    <row r="630" spans="9:11" x14ac:dyDescent="0.2">
      <c r="I630" s="11"/>
      <c r="J630" s="11"/>
      <c r="K630" s="11"/>
    </row>
    <row r="631" spans="9:11" x14ac:dyDescent="0.2">
      <c r="I631" s="11"/>
      <c r="J631" s="11"/>
      <c r="K631" s="11"/>
    </row>
    <row r="632" spans="9:11" x14ac:dyDescent="0.2">
      <c r="I632" s="11"/>
      <c r="J632" s="11"/>
      <c r="K632" s="11"/>
    </row>
    <row r="633" spans="9:11" x14ac:dyDescent="0.2">
      <c r="I633" s="11"/>
      <c r="J633" s="11"/>
      <c r="K633" s="11"/>
    </row>
    <row r="634" spans="9:11" x14ac:dyDescent="0.2">
      <c r="I634" s="11"/>
      <c r="J634" s="11"/>
      <c r="K634" s="11"/>
    </row>
    <row r="635" spans="9:11" x14ac:dyDescent="0.2">
      <c r="I635" s="11"/>
      <c r="J635" s="11"/>
      <c r="K635" s="11"/>
    </row>
    <row r="636" spans="9:11" x14ac:dyDescent="0.2">
      <c r="I636" s="11"/>
      <c r="J636" s="11"/>
      <c r="K636" s="11"/>
    </row>
    <row r="637" spans="9:11" x14ac:dyDescent="0.2">
      <c r="I637" s="11"/>
      <c r="J637" s="11"/>
      <c r="K637" s="11"/>
    </row>
    <row r="638" spans="9:11" x14ac:dyDescent="0.2">
      <c r="I638" s="11"/>
      <c r="J638" s="11"/>
      <c r="K638" s="11"/>
    </row>
    <row r="639" spans="9:11" x14ac:dyDescent="0.2">
      <c r="I639" s="11"/>
      <c r="J639" s="11"/>
      <c r="K639" s="11"/>
    </row>
    <row r="640" spans="9:11" x14ac:dyDescent="0.2">
      <c r="I640" s="11"/>
      <c r="J640" s="11"/>
      <c r="K640" s="11"/>
    </row>
    <row r="641" spans="9:11" x14ac:dyDescent="0.2">
      <c r="I641" s="11"/>
      <c r="J641" s="11"/>
      <c r="K641" s="11"/>
    </row>
    <row r="642" spans="9:11" x14ac:dyDescent="0.2">
      <c r="I642" s="11"/>
      <c r="J642" s="11"/>
      <c r="K642" s="11"/>
    </row>
    <row r="643" spans="9:11" x14ac:dyDescent="0.2">
      <c r="I643" s="11"/>
      <c r="J643" s="11"/>
      <c r="K643" s="11"/>
    </row>
    <row r="644" spans="9:11" x14ac:dyDescent="0.2">
      <c r="I644" s="11"/>
      <c r="J644" s="11"/>
      <c r="K644" s="11"/>
    </row>
    <row r="645" spans="9:11" x14ac:dyDescent="0.2">
      <c r="I645" s="11"/>
      <c r="J645" s="11"/>
      <c r="K645" s="11"/>
    </row>
    <row r="646" spans="9:11" x14ac:dyDescent="0.2">
      <c r="I646" s="11"/>
      <c r="J646" s="11"/>
      <c r="K646" s="11"/>
    </row>
    <row r="647" spans="9:11" x14ac:dyDescent="0.2">
      <c r="I647" s="11"/>
      <c r="J647" s="11"/>
      <c r="K647" s="11"/>
    </row>
    <row r="648" spans="9:11" x14ac:dyDescent="0.2">
      <c r="I648" s="11"/>
      <c r="J648" s="11"/>
      <c r="K648" s="11"/>
    </row>
    <row r="649" spans="9:11" x14ac:dyDescent="0.2">
      <c r="I649" s="11"/>
      <c r="J649" s="11"/>
      <c r="K649" s="11"/>
    </row>
    <row r="650" spans="9:11" x14ac:dyDescent="0.2">
      <c r="I650" s="11"/>
      <c r="J650" s="11"/>
      <c r="K650" s="11"/>
    </row>
    <row r="651" spans="9:11" x14ac:dyDescent="0.2">
      <c r="I651" s="11"/>
      <c r="J651" s="11"/>
      <c r="K651" s="11"/>
    </row>
    <row r="652" spans="9:11" x14ac:dyDescent="0.2">
      <c r="I652" s="11"/>
      <c r="J652" s="11"/>
      <c r="K652" s="11"/>
    </row>
    <row r="653" spans="9:11" x14ac:dyDescent="0.2">
      <c r="I653" s="11"/>
      <c r="J653" s="11"/>
      <c r="K653" s="11"/>
    </row>
    <row r="654" spans="9:11" x14ac:dyDescent="0.2">
      <c r="I654" s="11"/>
      <c r="J654" s="11"/>
      <c r="K654" s="11"/>
    </row>
    <row r="655" spans="9:11" x14ac:dyDescent="0.2">
      <c r="I655" s="11"/>
      <c r="J655" s="11"/>
      <c r="K655" s="11"/>
    </row>
    <row r="656" spans="9:11" x14ac:dyDescent="0.2">
      <c r="I656" s="11"/>
      <c r="J656" s="11"/>
      <c r="K656" s="11"/>
    </row>
    <row r="657" spans="9:11" x14ac:dyDescent="0.2">
      <c r="I657" s="11"/>
      <c r="J657" s="11"/>
      <c r="K657" s="11"/>
    </row>
    <row r="658" spans="9:11" x14ac:dyDescent="0.2">
      <c r="I658" s="11"/>
      <c r="J658" s="11"/>
      <c r="K658" s="11"/>
    </row>
    <row r="659" spans="9:11" x14ac:dyDescent="0.2">
      <c r="I659" s="11"/>
      <c r="J659" s="11"/>
      <c r="K659" s="11"/>
    </row>
    <row r="660" spans="9:11" x14ac:dyDescent="0.2">
      <c r="I660" s="11"/>
      <c r="J660" s="11"/>
      <c r="K660" s="11"/>
    </row>
    <row r="661" spans="9:11" x14ac:dyDescent="0.2">
      <c r="I661" s="11"/>
      <c r="J661" s="11"/>
      <c r="K661" s="11"/>
    </row>
    <row r="662" spans="9:11" x14ac:dyDescent="0.2">
      <c r="I662" s="11"/>
      <c r="J662" s="11"/>
      <c r="K662" s="11"/>
    </row>
    <row r="663" spans="9:11" x14ac:dyDescent="0.2">
      <c r="I663" s="11"/>
      <c r="J663" s="11"/>
      <c r="K663" s="11"/>
    </row>
    <row r="664" spans="9:11" x14ac:dyDescent="0.2">
      <c r="I664" s="11"/>
      <c r="J664" s="11"/>
      <c r="K664" s="11"/>
    </row>
    <row r="665" spans="9:11" x14ac:dyDescent="0.2">
      <c r="I665" s="11"/>
      <c r="J665" s="11"/>
      <c r="K665" s="11"/>
    </row>
    <row r="666" spans="9:11" x14ac:dyDescent="0.2">
      <c r="I666" s="11"/>
      <c r="J666" s="11"/>
      <c r="K666" s="11"/>
    </row>
    <row r="667" spans="9:11" x14ac:dyDescent="0.2">
      <c r="I667" s="11"/>
      <c r="J667" s="11"/>
      <c r="K667" s="11"/>
    </row>
    <row r="668" spans="9:11" x14ac:dyDescent="0.2">
      <c r="I668" s="11"/>
      <c r="J668" s="11"/>
      <c r="K668" s="11"/>
    </row>
    <row r="669" spans="9:11" x14ac:dyDescent="0.2">
      <c r="I669" s="11"/>
      <c r="J669" s="11"/>
      <c r="K669" s="11"/>
    </row>
    <row r="670" spans="9:11" x14ac:dyDescent="0.2">
      <c r="I670" s="11"/>
      <c r="J670" s="11"/>
      <c r="K670" s="11"/>
    </row>
    <row r="671" spans="9:11" x14ac:dyDescent="0.2">
      <c r="I671" s="11"/>
      <c r="J671" s="11"/>
      <c r="K671" s="11"/>
    </row>
    <row r="672" spans="9:11" x14ac:dyDescent="0.2">
      <c r="I672" s="11"/>
      <c r="J672" s="11"/>
      <c r="K672" s="11"/>
    </row>
    <row r="673" spans="9:11" x14ac:dyDescent="0.2">
      <c r="I673" s="11"/>
      <c r="J673" s="11"/>
      <c r="K673" s="11"/>
    </row>
    <row r="674" spans="9:11" x14ac:dyDescent="0.2">
      <c r="I674" s="11"/>
      <c r="J674" s="11"/>
      <c r="K674" s="11"/>
    </row>
    <row r="675" spans="9:11" x14ac:dyDescent="0.2">
      <c r="I675" s="11"/>
      <c r="J675" s="11"/>
      <c r="K675" s="11"/>
    </row>
    <row r="676" spans="9:11" x14ac:dyDescent="0.2">
      <c r="I676" s="11"/>
      <c r="J676" s="11"/>
      <c r="K676" s="11"/>
    </row>
    <row r="677" spans="9:11" x14ac:dyDescent="0.2">
      <c r="I677" s="11"/>
      <c r="J677" s="11"/>
      <c r="K677" s="11"/>
    </row>
    <row r="678" spans="9:11" x14ac:dyDescent="0.2">
      <c r="I678" s="11"/>
      <c r="J678" s="11"/>
      <c r="K678" s="11"/>
    </row>
    <row r="679" spans="9:11" x14ac:dyDescent="0.2">
      <c r="I679" s="11"/>
      <c r="J679" s="11"/>
      <c r="K679" s="11"/>
    </row>
    <row r="680" spans="9:11" x14ac:dyDescent="0.2">
      <c r="I680" s="11"/>
      <c r="J680" s="11"/>
      <c r="K680" s="11"/>
    </row>
    <row r="681" spans="9:11" x14ac:dyDescent="0.2">
      <c r="I681" s="11"/>
      <c r="J681" s="11"/>
      <c r="K681" s="11"/>
    </row>
    <row r="682" spans="9:11" x14ac:dyDescent="0.2">
      <c r="I682" s="11"/>
      <c r="J682" s="11"/>
      <c r="K682" s="11"/>
    </row>
    <row r="683" spans="9:11" x14ac:dyDescent="0.2">
      <c r="I683" s="11"/>
      <c r="J683" s="11"/>
      <c r="K683" s="11"/>
    </row>
    <row r="684" spans="9:11" x14ac:dyDescent="0.2">
      <c r="I684" s="11"/>
      <c r="J684" s="11"/>
      <c r="K684" s="11"/>
    </row>
    <row r="685" spans="9:11" x14ac:dyDescent="0.2">
      <c r="I685" s="11"/>
      <c r="J685" s="11"/>
      <c r="K685" s="11"/>
    </row>
    <row r="686" spans="9:11" x14ac:dyDescent="0.2">
      <c r="I686" s="11"/>
      <c r="J686" s="11"/>
      <c r="K686" s="11"/>
    </row>
    <row r="687" spans="9:11" x14ac:dyDescent="0.2">
      <c r="I687" s="11"/>
      <c r="J687" s="11"/>
      <c r="K687" s="11"/>
    </row>
    <row r="688" spans="9:11" x14ac:dyDescent="0.2">
      <c r="I688" s="11"/>
      <c r="J688" s="11"/>
      <c r="K688" s="11"/>
    </row>
    <row r="689" spans="9:11" x14ac:dyDescent="0.2">
      <c r="I689" s="11"/>
      <c r="J689" s="11"/>
      <c r="K689" s="11"/>
    </row>
    <row r="690" spans="9:11" x14ac:dyDescent="0.2">
      <c r="I690" s="11"/>
      <c r="J690" s="11"/>
      <c r="K690" s="11"/>
    </row>
    <row r="691" spans="9:11" x14ac:dyDescent="0.2">
      <c r="I691" s="11"/>
      <c r="J691" s="11"/>
      <c r="K691" s="11"/>
    </row>
    <row r="692" spans="9:11" x14ac:dyDescent="0.2">
      <c r="I692" s="11"/>
      <c r="J692" s="11"/>
      <c r="K692" s="11"/>
    </row>
    <row r="693" spans="9:11" x14ac:dyDescent="0.2">
      <c r="I693" s="11"/>
      <c r="J693" s="11"/>
      <c r="K693" s="11"/>
    </row>
    <row r="694" spans="9:11" x14ac:dyDescent="0.2">
      <c r="I694" s="11"/>
      <c r="J694" s="11"/>
      <c r="K694" s="11"/>
    </row>
    <row r="695" spans="9:11" x14ac:dyDescent="0.2">
      <c r="I695" s="11"/>
      <c r="J695" s="11"/>
      <c r="K695" s="11"/>
    </row>
    <row r="696" spans="9:11" x14ac:dyDescent="0.2">
      <c r="I696" s="11"/>
      <c r="J696" s="11"/>
      <c r="K696" s="11"/>
    </row>
    <row r="697" spans="9:11" x14ac:dyDescent="0.2">
      <c r="I697" s="11"/>
      <c r="J697" s="11"/>
      <c r="K697" s="11"/>
    </row>
    <row r="698" spans="9:11" x14ac:dyDescent="0.2">
      <c r="I698" s="11"/>
      <c r="J698" s="11"/>
      <c r="K698" s="11"/>
    </row>
    <row r="699" spans="9:11" x14ac:dyDescent="0.2">
      <c r="I699" s="11"/>
      <c r="J699" s="11"/>
      <c r="K699" s="11"/>
    </row>
    <row r="700" spans="9:11" x14ac:dyDescent="0.2">
      <c r="I700" s="11"/>
      <c r="J700" s="11"/>
      <c r="K700" s="11"/>
    </row>
    <row r="701" spans="9:11" x14ac:dyDescent="0.2">
      <c r="I701" s="11"/>
      <c r="J701" s="11"/>
      <c r="K701" s="11"/>
    </row>
    <row r="702" spans="9:11" x14ac:dyDescent="0.2">
      <c r="I702" s="11"/>
      <c r="J702" s="11"/>
      <c r="K702" s="11"/>
    </row>
    <row r="703" spans="9:11" x14ac:dyDescent="0.2">
      <c r="I703" s="11"/>
      <c r="J703" s="11"/>
      <c r="K703" s="11"/>
    </row>
    <row r="704" spans="9:11" x14ac:dyDescent="0.2">
      <c r="I704" s="11"/>
      <c r="J704" s="11"/>
      <c r="K704" s="11"/>
    </row>
    <row r="705" spans="9:11" x14ac:dyDescent="0.2">
      <c r="I705" s="11"/>
      <c r="J705" s="11"/>
      <c r="K705" s="11"/>
    </row>
    <row r="706" spans="9:11" x14ac:dyDescent="0.2">
      <c r="I706" s="11"/>
      <c r="J706" s="11"/>
      <c r="K706" s="11"/>
    </row>
    <row r="707" spans="9:11" x14ac:dyDescent="0.2">
      <c r="I707" s="11"/>
      <c r="J707" s="11"/>
      <c r="K707" s="11"/>
    </row>
    <row r="708" spans="9:11" x14ac:dyDescent="0.2">
      <c r="I708" s="11"/>
      <c r="J708" s="11"/>
      <c r="K708" s="11"/>
    </row>
    <row r="709" spans="9:11" x14ac:dyDescent="0.2">
      <c r="I709" s="11"/>
      <c r="J709" s="11"/>
      <c r="K709" s="11"/>
    </row>
    <row r="710" spans="9:11" x14ac:dyDescent="0.2">
      <c r="I710" s="11"/>
      <c r="J710" s="11"/>
      <c r="K710" s="11"/>
    </row>
    <row r="711" spans="9:11" x14ac:dyDescent="0.2">
      <c r="I711" s="11"/>
      <c r="J711" s="11"/>
      <c r="K711" s="11"/>
    </row>
    <row r="712" spans="9:11" x14ac:dyDescent="0.2">
      <c r="I712" s="11"/>
      <c r="J712" s="11"/>
      <c r="K712" s="11"/>
    </row>
    <row r="713" spans="9:11" x14ac:dyDescent="0.2">
      <c r="I713" s="11"/>
      <c r="J713" s="11"/>
      <c r="K713" s="11"/>
    </row>
    <row r="714" spans="9:11" x14ac:dyDescent="0.2">
      <c r="I714" s="11"/>
      <c r="J714" s="11"/>
      <c r="K714" s="11"/>
    </row>
    <row r="715" spans="9:11" x14ac:dyDescent="0.2">
      <c r="I715" s="11"/>
      <c r="J715" s="11"/>
      <c r="K715" s="11"/>
    </row>
    <row r="716" spans="9:11" x14ac:dyDescent="0.2">
      <c r="I716" s="11"/>
      <c r="J716" s="11"/>
      <c r="K716" s="11"/>
    </row>
    <row r="717" spans="9:11" x14ac:dyDescent="0.2">
      <c r="I717" s="11"/>
      <c r="J717" s="11"/>
      <c r="K717" s="11"/>
    </row>
    <row r="718" spans="9:11" x14ac:dyDescent="0.2">
      <c r="I718" s="11"/>
      <c r="J718" s="11"/>
      <c r="K718" s="11"/>
    </row>
    <row r="719" spans="9:11" x14ac:dyDescent="0.2">
      <c r="I719" s="11"/>
      <c r="J719" s="11"/>
      <c r="K719" s="11"/>
    </row>
    <row r="720" spans="9:11" x14ac:dyDescent="0.2">
      <c r="I720" s="11"/>
      <c r="J720" s="11"/>
      <c r="K720" s="11"/>
    </row>
    <row r="721" spans="9:11" x14ac:dyDescent="0.2">
      <c r="I721" s="11"/>
      <c r="J721" s="11"/>
      <c r="K721" s="11"/>
    </row>
    <row r="722" spans="9:11" x14ac:dyDescent="0.2">
      <c r="I722" s="11"/>
      <c r="J722" s="11"/>
      <c r="K722" s="11"/>
    </row>
    <row r="723" spans="9:11" x14ac:dyDescent="0.2">
      <c r="I723" s="11"/>
      <c r="J723" s="11"/>
      <c r="K723" s="11"/>
    </row>
    <row r="724" spans="9:11" x14ac:dyDescent="0.2">
      <c r="I724" s="11"/>
      <c r="J724" s="11"/>
      <c r="K724" s="11"/>
    </row>
    <row r="725" spans="9:11" x14ac:dyDescent="0.2">
      <c r="I725" s="11"/>
      <c r="J725" s="11"/>
      <c r="K725" s="11"/>
    </row>
    <row r="726" spans="9:11" x14ac:dyDescent="0.2">
      <c r="I726" s="11"/>
      <c r="J726" s="11"/>
      <c r="K726" s="11"/>
    </row>
    <row r="727" spans="9:11" x14ac:dyDescent="0.2">
      <c r="I727" s="11"/>
      <c r="J727" s="11"/>
      <c r="K727" s="11"/>
    </row>
    <row r="728" spans="9:11" x14ac:dyDescent="0.2">
      <c r="I728" s="11"/>
      <c r="J728" s="11"/>
      <c r="K728" s="11"/>
    </row>
    <row r="729" spans="9:11" x14ac:dyDescent="0.2">
      <c r="I729" s="11"/>
      <c r="J729" s="11"/>
      <c r="K729" s="11"/>
    </row>
    <row r="730" spans="9:11" x14ac:dyDescent="0.2">
      <c r="I730" s="11"/>
      <c r="J730" s="11"/>
      <c r="K730" s="11"/>
    </row>
    <row r="731" spans="9:11" x14ac:dyDescent="0.2">
      <c r="I731" s="11"/>
      <c r="J731" s="11"/>
      <c r="K731" s="11"/>
    </row>
    <row r="732" spans="9:11" x14ac:dyDescent="0.2">
      <c r="I732" s="11"/>
      <c r="J732" s="11"/>
      <c r="K732" s="11"/>
    </row>
    <row r="733" spans="9:11" x14ac:dyDescent="0.2">
      <c r="I733" s="11"/>
      <c r="J733" s="11"/>
      <c r="K733" s="11"/>
    </row>
    <row r="734" spans="9:11" x14ac:dyDescent="0.2">
      <c r="I734" s="11"/>
      <c r="J734" s="11"/>
      <c r="K734" s="11"/>
    </row>
    <row r="735" spans="9:11" x14ac:dyDescent="0.2">
      <c r="I735" s="11"/>
      <c r="J735" s="11"/>
      <c r="K735" s="11"/>
    </row>
    <row r="736" spans="9:11" x14ac:dyDescent="0.2">
      <c r="I736" s="11"/>
      <c r="J736" s="11"/>
      <c r="K736" s="11"/>
    </row>
    <row r="737" spans="9:11" x14ac:dyDescent="0.2">
      <c r="I737" s="11"/>
      <c r="J737" s="11"/>
      <c r="K737" s="11"/>
    </row>
    <row r="738" spans="9:11" x14ac:dyDescent="0.2">
      <c r="I738" s="11"/>
      <c r="J738" s="11"/>
      <c r="K738" s="11"/>
    </row>
    <row r="739" spans="9:11" x14ac:dyDescent="0.2">
      <c r="I739" s="11"/>
      <c r="J739" s="11"/>
      <c r="K739" s="11"/>
    </row>
    <row r="740" spans="9:11" x14ac:dyDescent="0.2">
      <c r="I740" s="11"/>
      <c r="J740" s="11"/>
      <c r="K740" s="11"/>
    </row>
    <row r="741" spans="9:11" x14ac:dyDescent="0.2">
      <c r="I741" s="11"/>
      <c r="J741" s="11"/>
      <c r="K741" s="11"/>
    </row>
    <row r="742" spans="9:11" x14ac:dyDescent="0.2">
      <c r="I742" s="11"/>
      <c r="J742" s="11"/>
      <c r="K742" s="11"/>
    </row>
    <row r="743" spans="9:11" x14ac:dyDescent="0.2">
      <c r="I743" s="11"/>
      <c r="J743" s="11"/>
      <c r="K743" s="11"/>
    </row>
    <row r="744" spans="9:11" x14ac:dyDescent="0.2">
      <c r="I744" s="11"/>
      <c r="J744" s="11"/>
      <c r="K744" s="11"/>
    </row>
    <row r="745" spans="9:11" x14ac:dyDescent="0.2">
      <c r="I745" s="11"/>
      <c r="J745" s="11"/>
      <c r="K745" s="11"/>
    </row>
    <row r="746" spans="9:11" x14ac:dyDescent="0.2">
      <c r="I746" s="11"/>
      <c r="J746" s="11"/>
      <c r="K746" s="11"/>
    </row>
    <row r="747" spans="9:11" x14ac:dyDescent="0.2">
      <c r="I747" s="11"/>
      <c r="J747" s="11"/>
      <c r="K747" s="11"/>
    </row>
    <row r="748" spans="9:11" x14ac:dyDescent="0.2">
      <c r="I748" s="11"/>
      <c r="J748" s="11"/>
      <c r="K748" s="11"/>
    </row>
    <row r="749" spans="9:11" x14ac:dyDescent="0.2">
      <c r="I749" s="11"/>
      <c r="J749" s="11"/>
      <c r="K749" s="10"/>
    </row>
    <row r="750" spans="9:11" x14ac:dyDescent="0.2">
      <c r="I750" s="11"/>
      <c r="J750" s="11"/>
      <c r="K750" s="10"/>
    </row>
    <row r="751" spans="9:11" x14ac:dyDescent="0.2">
      <c r="I751" s="11"/>
      <c r="J751" s="11"/>
      <c r="K751" s="10"/>
    </row>
    <row r="752" spans="9:11" x14ac:dyDescent="0.2">
      <c r="I752" s="11"/>
      <c r="J752" s="11"/>
      <c r="K752" s="10"/>
    </row>
    <row r="753" spans="9:11" x14ac:dyDescent="0.2">
      <c r="I753" s="11"/>
      <c r="J753" s="11"/>
      <c r="K753" s="10"/>
    </row>
    <row r="754" spans="9:11" x14ac:dyDescent="0.2">
      <c r="I754" s="11"/>
      <c r="J754" s="11"/>
      <c r="K754" s="10"/>
    </row>
    <row r="755" spans="9:11" x14ac:dyDescent="0.2">
      <c r="I755" s="11"/>
      <c r="J755" s="11"/>
      <c r="K755" s="10"/>
    </row>
    <row r="756" spans="9:11" x14ac:dyDescent="0.2">
      <c r="I756" s="11"/>
      <c r="J756" s="11"/>
      <c r="K756" s="10"/>
    </row>
    <row r="757" spans="9:11" x14ac:dyDescent="0.2">
      <c r="I757" s="11"/>
      <c r="J757" s="11"/>
      <c r="K757" s="10"/>
    </row>
    <row r="758" spans="9:11" x14ac:dyDescent="0.2">
      <c r="I758" s="11"/>
      <c r="J758" s="11"/>
      <c r="K758" s="10"/>
    </row>
    <row r="759" spans="9:11" x14ac:dyDescent="0.2">
      <c r="I759" s="11"/>
      <c r="J759" s="11"/>
      <c r="K759" s="10"/>
    </row>
    <row r="760" spans="9:11" x14ac:dyDescent="0.2">
      <c r="I760" s="11"/>
      <c r="J760" s="11"/>
      <c r="K760" s="10"/>
    </row>
    <row r="761" spans="9:11" x14ac:dyDescent="0.2">
      <c r="I761" s="11"/>
      <c r="J761" s="11"/>
      <c r="K761" s="10"/>
    </row>
    <row r="762" spans="9:11" x14ac:dyDescent="0.2">
      <c r="I762" s="11"/>
      <c r="J762" s="11"/>
      <c r="K762" s="10"/>
    </row>
    <row r="763" spans="9:11" x14ac:dyDescent="0.2">
      <c r="I763" s="11"/>
      <c r="J763" s="11"/>
      <c r="K763" s="10"/>
    </row>
    <row r="764" spans="9:11" x14ac:dyDescent="0.2">
      <c r="I764" s="11"/>
      <c r="J764" s="11"/>
      <c r="K764" s="10"/>
    </row>
    <row r="765" spans="9:11" x14ac:dyDescent="0.2">
      <c r="I765" s="11"/>
      <c r="J765" s="11"/>
      <c r="K765" s="10"/>
    </row>
    <row r="766" spans="9:11" x14ac:dyDescent="0.2">
      <c r="I766" s="11"/>
      <c r="J766" s="11"/>
      <c r="K766" s="10"/>
    </row>
    <row r="767" spans="9:11" x14ac:dyDescent="0.2">
      <c r="I767" s="11"/>
      <c r="J767" s="11"/>
      <c r="K767" s="10"/>
    </row>
    <row r="768" spans="9:11" x14ac:dyDescent="0.2">
      <c r="I768" s="11"/>
      <c r="J768" s="11"/>
      <c r="K768" s="10"/>
    </row>
    <row r="769" spans="9:11" x14ac:dyDescent="0.2">
      <c r="I769" s="11"/>
      <c r="J769" s="11"/>
      <c r="K769" s="10"/>
    </row>
    <row r="770" spans="9:11" x14ac:dyDescent="0.2">
      <c r="I770" s="11"/>
      <c r="J770" s="11"/>
      <c r="K770" s="10"/>
    </row>
    <row r="771" spans="9:11" x14ac:dyDescent="0.2">
      <c r="I771" s="11"/>
      <c r="J771" s="11"/>
      <c r="K771" s="10"/>
    </row>
    <row r="772" spans="9:11" x14ac:dyDescent="0.2">
      <c r="I772" s="11"/>
      <c r="J772" s="11"/>
      <c r="K772" s="10"/>
    </row>
    <row r="773" spans="9:11" x14ac:dyDescent="0.2">
      <c r="I773" s="11"/>
      <c r="J773" s="11"/>
      <c r="K773" s="10"/>
    </row>
    <row r="774" spans="9:11" x14ac:dyDescent="0.2">
      <c r="I774" s="11"/>
      <c r="J774" s="11"/>
      <c r="K774" s="10"/>
    </row>
    <row r="775" spans="9:11" x14ac:dyDescent="0.2">
      <c r="I775" s="11"/>
      <c r="J775" s="11"/>
      <c r="K775" s="10"/>
    </row>
    <row r="776" spans="9:11" x14ac:dyDescent="0.2">
      <c r="I776" s="11"/>
      <c r="J776" s="11"/>
      <c r="K776" s="10"/>
    </row>
    <row r="777" spans="9:11" x14ac:dyDescent="0.2">
      <c r="I777" s="11"/>
      <c r="J777" s="11"/>
      <c r="K777" s="10"/>
    </row>
    <row r="778" spans="9:11" x14ac:dyDescent="0.2">
      <c r="I778" s="11"/>
      <c r="J778" s="11"/>
      <c r="K778" s="10"/>
    </row>
    <row r="779" spans="9:11" x14ac:dyDescent="0.2">
      <c r="I779" s="11"/>
      <c r="J779" s="11"/>
      <c r="K779" s="10"/>
    </row>
    <row r="780" spans="9:11" x14ac:dyDescent="0.2">
      <c r="I780" s="11"/>
      <c r="J780" s="11"/>
      <c r="K780" s="10"/>
    </row>
    <row r="781" spans="9:11" x14ac:dyDescent="0.2">
      <c r="I781" s="11"/>
      <c r="J781" s="11"/>
      <c r="K781" s="10"/>
    </row>
    <row r="782" spans="9:11" x14ac:dyDescent="0.2">
      <c r="I782" s="11"/>
      <c r="J782" s="11"/>
      <c r="K782" s="10"/>
    </row>
    <row r="783" spans="9:11" x14ac:dyDescent="0.2">
      <c r="I783" s="11"/>
      <c r="J783" s="11"/>
      <c r="K783" s="10"/>
    </row>
    <row r="784" spans="9:11" x14ac:dyDescent="0.2">
      <c r="I784" s="11"/>
      <c r="J784" s="11"/>
      <c r="K784" s="10"/>
    </row>
    <row r="785" spans="9:11" x14ac:dyDescent="0.2">
      <c r="I785" s="11"/>
      <c r="J785" s="11"/>
      <c r="K785" s="10"/>
    </row>
    <row r="786" spans="9:11" x14ac:dyDescent="0.2">
      <c r="I786" s="11"/>
      <c r="J786" s="11"/>
      <c r="K786" s="10"/>
    </row>
    <row r="787" spans="9:11" x14ac:dyDescent="0.2">
      <c r="I787" s="11"/>
      <c r="J787" s="11"/>
      <c r="K787" s="10"/>
    </row>
    <row r="788" spans="9:11" x14ac:dyDescent="0.2">
      <c r="I788" s="11"/>
      <c r="J788" s="11"/>
      <c r="K788" s="10"/>
    </row>
    <row r="789" spans="9:11" x14ac:dyDescent="0.2">
      <c r="I789" s="11"/>
      <c r="J789" s="11"/>
      <c r="K789" s="10"/>
    </row>
    <row r="790" spans="9:11" x14ac:dyDescent="0.2">
      <c r="I790" s="11"/>
      <c r="J790" s="11"/>
      <c r="K790" s="10"/>
    </row>
    <row r="791" spans="9:11" x14ac:dyDescent="0.2">
      <c r="I791" s="11"/>
      <c r="J791" s="11"/>
      <c r="K791" s="10"/>
    </row>
    <row r="792" spans="9:11" x14ac:dyDescent="0.2">
      <c r="I792" s="11"/>
      <c r="J792" s="11"/>
      <c r="K792" s="10"/>
    </row>
    <row r="793" spans="9:11" x14ac:dyDescent="0.2">
      <c r="I793" s="11"/>
      <c r="J793" s="11"/>
      <c r="K793" s="10"/>
    </row>
    <row r="794" spans="9:11" x14ac:dyDescent="0.2">
      <c r="I794" s="11"/>
      <c r="J794" s="11"/>
      <c r="K794" s="10"/>
    </row>
    <row r="795" spans="9:11" x14ac:dyDescent="0.2">
      <c r="I795" s="11"/>
      <c r="J795" s="11"/>
      <c r="K795" s="10"/>
    </row>
    <row r="796" spans="9:11" x14ac:dyDescent="0.2">
      <c r="I796" s="11"/>
      <c r="J796" s="11"/>
      <c r="K796" s="10"/>
    </row>
    <row r="797" spans="9:11" x14ac:dyDescent="0.2">
      <c r="I797" s="11"/>
      <c r="J797" s="11"/>
      <c r="K797" s="10"/>
    </row>
    <row r="798" spans="9:11" x14ac:dyDescent="0.2">
      <c r="I798" s="11"/>
      <c r="J798" s="11"/>
      <c r="K798" s="10"/>
    </row>
    <row r="799" spans="9:11" x14ac:dyDescent="0.2">
      <c r="I799" s="11"/>
      <c r="J799" s="11"/>
      <c r="K799" s="10"/>
    </row>
    <row r="800" spans="9:11" x14ac:dyDescent="0.2">
      <c r="I800" s="11"/>
      <c r="J800" s="11"/>
      <c r="K800" s="10"/>
    </row>
    <row r="801" spans="9:11" x14ac:dyDescent="0.2">
      <c r="I801" s="11"/>
      <c r="J801" s="11"/>
      <c r="K801" s="10"/>
    </row>
    <row r="802" spans="9:11" x14ac:dyDescent="0.2">
      <c r="I802" s="11"/>
      <c r="J802" s="11"/>
      <c r="K802" s="10"/>
    </row>
    <row r="803" spans="9:11" x14ac:dyDescent="0.2">
      <c r="I803" s="11"/>
      <c r="J803" s="11"/>
      <c r="K803" s="10"/>
    </row>
    <row r="804" spans="9:11" x14ac:dyDescent="0.2">
      <c r="I804" s="11"/>
      <c r="J804" s="11"/>
      <c r="K804" s="10"/>
    </row>
    <row r="805" spans="9:11" x14ac:dyDescent="0.2">
      <c r="I805" s="11"/>
      <c r="J805" s="11"/>
      <c r="K805" s="10"/>
    </row>
    <row r="806" spans="9:11" x14ac:dyDescent="0.2">
      <c r="I806" s="11"/>
      <c r="J806" s="11"/>
      <c r="K806" s="10"/>
    </row>
    <row r="807" spans="9:11" x14ac:dyDescent="0.2">
      <c r="I807" s="11"/>
      <c r="J807" s="11"/>
      <c r="K807" s="10"/>
    </row>
    <row r="808" spans="9:11" x14ac:dyDescent="0.2">
      <c r="I808" s="11"/>
      <c r="J808" s="11"/>
      <c r="K808" s="10"/>
    </row>
    <row r="809" spans="9:11" x14ac:dyDescent="0.2">
      <c r="I809" s="11"/>
      <c r="J809" s="11"/>
      <c r="K809" s="10"/>
    </row>
    <row r="810" spans="9:11" x14ac:dyDescent="0.2">
      <c r="I810" s="11"/>
      <c r="J810" s="11"/>
      <c r="K810" s="10"/>
    </row>
    <row r="811" spans="9:11" x14ac:dyDescent="0.2">
      <c r="I811" s="11"/>
      <c r="J811" s="11"/>
      <c r="K811" s="10"/>
    </row>
    <row r="812" spans="9:11" x14ac:dyDescent="0.2">
      <c r="I812" s="11"/>
      <c r="J812" s="11"/>
      <c r="K812" s="10"/>
    </row>
    <row r="813" spans="9:11" x14ac:dyDescent="0.2">
      <c r="I813" s="11"/>
      <c r="J813" s="11"/>
      <c r="K813" s="10"/>
    </row>
    <row r="814" spans="9:11" x14ac:dyDescent="0.2">
      <c r="I814" s="11"/>
      <c r="J814" s="11"/>
      <c r="K814" s="10"/>
    </row>
    <row r="815" spans="9:11" x14ac:dyDescent="0.2">
      <c r="I815" s="11"/>
      <c r="J815" s="11"/>
      <c r="K815" s="10"/>
    </row>
    <row r="816" spans="9:11" x14ac:dyDescent="0.2">
      <c r="I816" s="11"/>
      <c r="J816" s="11"/>
      <c r="K816" s="10"/>
    </row>
    <row r="817" spans="9:11" x14ac:dyDescent="0.2">
      <c r="I817" s="11"/>
      <c r="J817" s="11"/>
      <c r="K817" s="10"/>
    </row>
    <row r="818" spans="9:11" x14ac:dyDescent="0.2">
      <c r="I818" s="11"/>
      <c r="J818" s="11"/>
      <c r="K818" s="10"/>
    </row>
    <row r="819" spans="9:11" x14ac:dyDescent="0.2">
      <c r="I819" s="11"/>
      <c r="J819" s="11"/>
      <c r="K819" s="10"/>
    </row>
    <row r="820" spans="9:11" x14ac:dyDescent="0.2">
      <c r="I820" s="11"/>
      <c r="J820" s="11"/>
      <c r="K820" s="10"/>
    </row>
    <row r="821" spans="9:11" x14ac:dyDescent="0.2">
      <c r="I821" s="11"/>
      <c r="J821" s="11"/>
      <c r="K821" s="10"/>
    </row>
    <row r="822" spans="9:11" x14ac:dyDescent="0.2">
      <c r="I822" s="11"/>
      <c r="J822" s="11"/>
      <c r="K822" s="10"/>
    </row>
    <row r="823" spans="9:11" x14ac:dyDescent="0.2">
      <c r="I823" s="11"/>
      <c r="J823" s="11"/>
      <c r="K823" s="10"/>
    </row>
    <row r="824" spans="9:11" x14ac:dyDescent="0.2">
      <c r="I824" s="11"/>
      <c r="J824" s="11"/>
      <c r="K824" s="10"/>
    </row>
    <row r="825" spans="9:11" x14ac:dyDescent="0.2">
      <c r="I825" s="11"/>
      <c r="J825" s="11"/>
      <c r="K825" s="10"/>
    </row>
    <row r="826" spans="9:11" x14ac:dyDescent="0.2">
      <c r="I826" s="11"/>
      <c r="J826" s="11"/>
      <c r="K826" s="10"/>
    </row>
    <row r="827" spans="9:11" x14ac:dyDescent="0.2">
      <c r="I827" s="11"/>
      <c r="J827" s="11"/>
      <c r="K827" s="10"/>
    </row>
    <row r="828" spans="9:11" x14ac:dyDescent="0.2">
      <c r="I828" s="11"/>
      <c r="J828" s="11"/>
      <c r="K828" s="10"/>
    </row>
    <row r="829" spans="9:11" x14ac:dyDescent="0.2">
      <c r="I829" s="11"/>
      <c r="J829" s="11"/>
      <c r="K829" s="10"/>
    </row>
    <row r="830" spans="9:11" x14ac:dyDescent="0.2">
      <c r="I830" s="11"/>
      <c r="J830" s="11"/>
      <c r="K830" s="10"/>
    </row>
    <row r="831" spans="9:11" x14ac:dyDescent="0.2">
      <c r="I831" s="11"/>
      <c r="J831" s="11"/>
      <c r="K831" s="10"/>
    </row>
    <row r="832" spans="9:11" x14ac:dyDescent="0.2">
      <c r="I832" s="11"/>
      <c r="J832" s="11"/>
      <c r="K832" s="10"/>
    </row>
    <row r="833" spans="9:11" x14ac:dyDescent="0.2">
      <c r="I833" s="11"/>
      <c r="J833" s="11"/>
      <c r="K833" s="10"/>
    </row>
    <row r="834" spans="9:11" x14ac:dyDescent="0.2">
      <c r="I834" s="11"/>
      <c r="J834" s="11"/>
      <c r="K834" s="10"/>
    </row>
    <row r="835" spans="9:11" x14ac:dyDescent="0.2">
      <c r="I835" s="11"/>
      <c r="J835" s="11"/>
      <c r="K835" s="10"/>
    </row>
    <row r="836" spans="9:11" x14ac:dyDescent="0.2">
      <c r="I836" s="11"/>
      <c r="J836" s="11"/>
      <c r="K836" s="10"/>
    </row>
    <row r="837" spans="9:11" x14ac:dyDescent="0.2">
      <c r="I837" s="11"/>
      <c r="J837" s="11"/>
      <c r="K837" s="10"/>
    </row>
    <row r="838" spans="9:11" x14ac:dyDescent="0.2">
      <c r="I838" s="11"/>
      <c r="J838" s="11"/>
      <c r="K838" s="10"/>
    </row>
    <row r="839" spans="9:11" x14ac:dyDescent="0.2">
      <c r="I839" s="11"/>
      <c r="J839" s="11"/>
      <c r="K839" s="10"/>
    </row>
    <row r="840" spans="9:11" x14ac:dyDescent="0.2">
      <c r="I840" s="11"/>
      <c r="J840" s="11"/>
      <c r="K840" s="10"/>
    </row>
    <row r="841" spans="9:11" x14ac:dyDescent="0.2">
      <c r="I841" s="11"/>
      <c r="J841" s="11"/>
      <c r="K841" s="10"/>
    </row>
    <row r="842" spans="9:11" x14ac:dyDescent="0.2">
      <c r="I842" s="11"/>
      <c r="J842" s="11"/>
      <c r="K842" s="10"/>
    </row>
    <row r="843" spans="9:11" x14ac:dyDescent="0.2">
      <c r="I843" s="11"/>
      <c r="J843" s="11"/>
      <c r="K843" s="10"/>
    </row>
    <row r="844" spans="9:11" x14ac:dyDescent="0.2">
      <c r="I844" s="11"/>
      <c r="J844" s="11"/>
      <c r="K844" s="10"/>
    </row>
    <row r="845" spans="9:11" x14ac:dyDescent="0.2">
      <c r="I845" s="11"/>
      <c r="J845" s="11"/>
      <c r="K845" s="10"/>
    </row>
    <row r="846" spans="9:11" x14ac:dyDescent="0.2">
      <c r="I846" s="11"/>
      <c r="J846" s="11"/>
      <c r="K846" s="10"/>
    </row>
    <row r="847" spans="9:11" x14ac:dyDescent="0.2">
      <c r="I847" s="11"/>
      <c r="J847" s="11"/>
      <c r="K847" s="10"/>
    </row>
    <row r="848" spans="9:11" x14ac:dyDescent="0.2">
      <c r="I848" s="11"/>
      <c r="J848" s="11"/>
      <c r="K848" s="10"/>
    </row>
    <row r="849" spans="9:11" x14ac:dyDescent="0.2">
      <c r="I849" s="11"/>
      <c r="J849" s="11"/>
      <c r="K849" s="10"/>
    </row>
    <row r="850" spans="9:11" x14ac:dyDescent="0.2">
      <c r="I850" s="11"/>
      <c r="J850" s="11"/>
      <c r="K850" s="10"/>
    </row>
  </sheetData>
  <mergeCells count="8">
    <mergeCell ref="A91:B91"/>
    <mergeCell ref="A92:B92"/>
    <mergeCell ref="A1:I1"/>
    <mergeCell ref="A86:B86"/>
    <mergeCell ref="A87:B87"/>
    <mergeCell ref="A88:B88"/>
    <mergeCell ref="A89:B89"/>
    <mergeCell ref="A90:B90"/>
  </mergeCells>
  <conditionalFormatting sqref="F2:H3 F56 F5:H55 F57:H105">
    <cfRule type="cellIs" dxfId="67" priority="2" stopIfTrue="1" operator="between">
      <formula>0.009</formula>
      <formula>-0.009</formula>
    </cfRule>
  </conditionalFormatting>
  <conditionalFormatting sqref="H56">
    <cfRule type="cellIs" dxfId="6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39"/>
  <sheetViews>
    <sheetView workbookViewId="0">
      <selection sqref="A1:G1"/>
    </sheetView>
  </sheetViews>
  <sheetFormatPr defaultColWidth="9.140625" defaultRowHeight="11.25" x14ac:dyDescent="0.2"/>
  <cols>
    <col min="1" max="1" width="38.5703125" style="7" bestFit="1" customWidth="1"/>
    <col min="2" max="2" width="51" style="7" bestFit="1" customWidth="1"/>
    <col min="3" max="3" width="35.42578125" style="7" bestFit="1" customWidth="1"/>
    <col min="4" max="4" width="15.42578125" style="7" bestFit="1" customWidth="1"/>
    <col min="5" max="5" width="22.85546875" style="10" customWidth="1"/>
    <col min="6" max="6" width="13.5703125" style="11" bestFit="1" customWidth="1"/>
    <col min="7" max="7" width="14.42578125" style="10" customWidth="1"/>
    <col min="8" max="16384" width="9.140625" style="7"/>
  </cols>
  <sheetData>
    <row r="1" spans="1:7" s="1" customFormat="1" ht="15" x14ac:dyDescent="0.2">
      <c r="A1" s="67" t="s">
        <v>9</v>
      </c>
      <c r="B1" s="68"/>
      <c r="C1" s="68"/>
      <c r="D1" s="68"/>
      <c r="E1" s="68"/>
      <c r="F1" s="68"/>
      <c r="G1" s="68"/>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40" t="s">
        <v>6</v>
      </c>
      <c r="F4" s="12" t="s">
        <v>3</v>
      </c>
      <c r="G4" s="12" t="s">
        <v>5</v>
      </c>
    </row>
    <row r="5" spans="1:7" x14ac:dyDescent="0.2">
      <c r="A5" s="16" t="s">
        <v>82</v>
      </c>
      <c r="B5" s="17"/>
      <c r="C5" s="17"/>
      <c r="D5" s="17"/>
      <c r="E5" s="18"/>
      <c r="F5" s="19"/>
      <c r="G5" s="18"/>
    </row>
    <row r="6" spans="1:7" x14ac:dyDescent="0.2">
      <c r="A6" s="20" t="s">
        <v>26</v>
      </c>
      <c r="B6" s="21"/>
      <c r="C6" s="21"/>
      <c r="D6" s="21"/>
      <c r="E6" s="22"/>
      <c r="F6" s="23"/>
      <c r="G6" s="22"/>
    </row>
    <row r="7" spans="1:7" x14ac:dyDescent="0.2">
      <c r="A7" s="21" t="s">
        <v>84</v>
      </c>
      <c r="B7" s="21" t="s">
        <v>83</v>
      </c>
      <c r="C7" s="21" t="s">
        <v>85</v>
      </c>
      <c r="D7" s="24">
        <v>565300</v>
      </c>
      <c r="E7" s="22">
        <v>9203.9319500000001</v>
      </c>
      <c r="F7" s="23">
        <v>6.5856632323617896</v>
      </c>
      <c r="G7" s="22"/>
    </row>
    <row r="8" spans="1:7" x14ac:dyDescent="0.2">
      <c r="A8" s="21" t="s">
        <v>87</v>
      </c>
      <c r="B8" s="21" t="s">
        <v>86</v>
      </c>
      <c r="C8" s="21" t="s">
        <v>85</v>
      </c>
      <c r="D8" s="24">
        <v>812700</v>
      </c>
      <c r="E8" s="22">
        <v>7239.9379499999995</v>
      </c>
      <c r="F8" s="23">
        <v>5.1803721953741499</v>
      </c>
      <c r="G8" s="22"/>
    </row>
    <row r="9" spans="1:7" x14ac:dyDescent="0.2">
      <c r="A9" s="21" t="s">
        <v>89</v>
      </c>
      <c r="B9" s="21" t="s">
        <v>88</v>
      </c>
      <c r="C9" s="21" t="s">
        <v>90</v>
      </c>
      <c r="D9" s="24">
        <v>425800</v>
      </c>
      <c r="E9" s="22">
        <v>6421.9156000000003</v>
      </c>
      <c r="F9" s="23">
        <v>4.5950549914974701</v>
      </c>
      <c r="G9" s="22"/>
    </row>
    <row r="10" spans="1:7" x14ac:dyDescent="0.2">
      <c r="A10" s="21" t="s">
        <v>92</v>
      </c>
      <c r="B10" s="21" t="s">
        <v>91</v>
      </c>
      <c r="C10" s="21" t="s">
        <v>85</v>
      </c>
      <c r="D10" s="24">
        <v>568700</v>
      </c>
      <c r="E10" s="22">
        <v>5310.2362499999999</v>
      </c>
      <c r="F10" s="23">
        <v>3.79961823020429</v>
      </c>
      <c r="G10" s="22"/>
    </row>
    <row r="11" spans="1:7" x14ac:dyDescent="0.2">
      <c r="A11" s="21" t="s">
        <v>94</v>
      </c>
      <c r="B11" s="21" t="s">
        <v>93</v>
      </c>
      <c r="C11" s="21" t="s">
        <v>95</v>
      </c>
      <c r="D11" s="24">
        <v>243300</v>
      </c>
      <c r="E11" s="22">
        <v>5074.7514000000001</v>
      </c>
      <c r="F11" s="23">
        <v>3.6311224257102999</v>
      </c>
      <c r="G11" s="22"/>
    </row>
    <row r="12" spans="1:7" x14ac:dyDescent="0.2">
      <c r="A12" s="21" t="s">
        <v>97</v>
      </c>
      <c r="B12" s="21" t="s">
        <v>96</v>
      </c>
      <c r="C12" s="21" t="s">
        <v>98</v>
      </c>
      <c r="D12" s="24">
        <v>422500</v>
      </c>
      <c r="E12" s="22">
        <v>3405.7725</v>
      </c>
      <c r="F12" s="23">
        <v>2.4369227035668</v>
      </c>
      <c r="G12" s="22"/>
    </row>
    <row r="13" spans="1:7" x14ac:dyDescent="0.2">
      <c r="A13" s="21" t="s">
        <v>103</v>
      </c>
      <c r="B13" s="21" t="s">
        <v>102</v>
      </c>
      <c r="C13" s="21" t="s">
        <v>85</v>
      </c>
      <c r="D13" s="24">
        <v>536000</v>
      </c>
      <c r="E13" s="22">
        <v>3289.4319999999998</v>
      </c>
      <c r="F13" s="23">
        <v>2.3536779167249602</v>
      </c>
      <c r="G13" s="22"/>
    </row>
    <row r="14" spans="1:7" x14ac:dyDescent="0.2">
      <c r="A14" s="21" t="s">
        <v>100</v>
      </c>
      <c r="B14" s="21" t="s">
        <v>99</v>
      </c>
      <c r="C14" s="21" t="s">
        <v>101</v>
      </c>
      <c r="D14" s="24">
        <v>129000</v>
      </c>
      <c r="E14" s="22">
        <v>3285.8879999999999</v>
      </c>
      <c r="F14" s="23">
        <v>2.3511420884917298</v>
      </c>
      <c r="G14" s="22"/>
    </row>
    <row r="15" spans="1:7" x14ac:dyDescent="0.2">
      <c r="A15" s="21" t="s">
        <v>108</v>
      </c>
      <c r="B15" s="21" t="s">
        <v>107</v>
      </c>
      <c r="C15" s="21" t="s">
        <v>90</v>
      </c>
      <c r="D15" s="24">
        <v>269300</v>
      </c>
      <c r="E15" s="22">
        <v>2798.8348999999998</v>
      </c>
      <c r="F15" s="23">
        <v>2.0026423700775999</v>
      </c>
      <c r="G15" s="22"/>
    </row>
    <row r="16" spans="1:7" x14ac:dyDescent="0.2">
      <c r="A16" s="21" t="s">
        <v>105</v>
      </c>
      <c r="B16" s="21" t="s">
        <v>104</v>
      </c>
      <c r="C16" s="21" t="s">
        <v>106</v>
      </c>
      <c r="D16" s="24">
        <v>276400</v>
      </c>
      <c r="E16" s="22">
        <v>2767.8696</v>
      </c>
      <c r="F16" s="23">
        <v>1.9804858571006601</v>
      </c>
      <c r="G16" s="22"/>
    </row>
    <row r="17" spans="1:7" x14ac:dyDescent="0.2">
      <c r="A17" s="21" t="s">
        <v>110</v>
      </c>
      <c r="B17" s="21" t="s">
        <v>109</v>
      </c>
      <c r="C17" s="21" t="s">
        <v>111</v>
      </c>
      <c r="D17" s="24">
        <v>1471100</v>
      </c>
      <c r="E17" s="22">
        <v>2448.6459500000001</v>
      </c>
      <c r="F17" s="23">
        <v>1.7520726673763201</v>
      </c>
      <c r="G17" s="22"/>
    </row>
    <row r="18" spans="1:7" x14ac:dyDescent="0.2">
      <c r="A18" s="21" t="s">
        <v>113</v>
      </c>
      <c r="B18" s="21" t="s">
        <v>112</v>
      </c>
      <c r="C18" s="21" t="s">
        <v>114</v>
      </c>
      <c r="D18" s="24">
        <v>427400</v>
      </c>
      <c r="E18" s="22">
        <v>2399.6372999999999</v>
      </c>
      <c r="F18" s="23">
        <v>1.71700564752806</v>
      </c>
      <c r="G18" s="22"/>
    </row>
    <row r="19" spans="1:7" x14ac:dyDescent="0.2">
      <c r="A19" s="21" t="s">
        <v>116</v>
      </c>
      <c r="B19" s="21" t="s">
        <v>115</v>
      </c>
      <c r="C19" s="21" t="s">
        <v>117</v>
      </c>
      <c r="D19" s="24">
        <v>178300</v>
      </c>
      <c r="E19" s="22">
        <v>2384.4059000000002</v>
      </c>
      <c r="F19" s="23">
        <v>1.7061071672369901</v>
      </c>
      <c r="G19" s="22"/>
    </row>
    <row r="20" spans="1:7" x14ac:dyDescent="0.2">
      <c r="A20" s="21" t="s">
        <v>119</v>
      </c>
      <c r="B20" s="21" t="s">
        <v>118</v>
      </c>
      <c r="C20" s="21" t="s">
        <v>120</v>
      </c>
      <c r="D20" s="24">
        <v>31000</v>
      </c>
      <c r="E20" s="22">
        <v>2157.3054999999999</v>
      </c>
      <c r="F20" s="23">
        <v>1.5436106643880501</v>
      </c>
      <c r="G20" s="22"/>
    </row>
    <row r="21" spans="1:7" x14ac:dyDescent="0.2">
      <c r="A21" s="21" t="s">
        <v>122</v>
      </c>
      <c r="B21" s="21" t="s">
        <v>121</v>
      </c>
      <c r="C21" s="21" t="s">
        <v>123</v>
      </c>
      <c r="D21" s="24">
        <v>241600</v>
      </c>
      <c r="E21" s="22">
        <v>2120.1608000000001</v>
      </c>
      <c r="F21" s="23">
        <v>1.51703262291664</v>
      </c>
      <c r="G21" s="22"/>
    </row>
    <row r="22" spans="1:7" x14ac:dyDescent="0.2">
      <c r="A22" s="21" t="s">
        <v>127</v>
      </c>
      <c r="B22" s="21" t="s">
        <v>126</v>
      </c>
      <c r="C22" s="21" t="s">
        <v>128</v>
      </c>
      <c r="D22" s="24">
        <v>2113611</v>
      </c>
      <c r="E22" s="22">
        <v>2030.123366</v>
      </c>
      <c r="F22" s="23">
        <v>1.4526083940271599</v>
      </c>
      <c r="G22" s="22"/>
    </row>
    <row r="23" spans="1:7" x14ac:dyDescent="0.2">
      <c r="A23" s="21" t="s">
        <v>125</v>
      </c>
      <c r="B23" s="21" t="s">
        <v>124</v>
      </c>
      <c r="C23" s="21" t="s">
        <v>85</v>
      </c>
      <c r="D23" s="24">
        <v>163500</v>
      </c>
      <c r="E23" s="22">
        <v>1994.8634999999999</v>
      </c>
      <c r="F23" s="23">
        <v>1.42737900246324</v>
      </c>
      <c r="G23" s="22"/>
    </row>
    <row r="24" spans="1:7" x14ac:dyDescent="0.2">
      <c r="A24" s="21" t="s">
        <v>130</v>
      </c>
      <c r="B24" s="21" t="s">
        <v>129</v>
      </c>
      <c r="C24" s="21" t="s">
        <v>131</v>
      </c>
      <c r="D24" s="24">
        <v>607100</v>
      </c>
      <c r="E24" s="22">
        <v>1958.5046</v>
      </c>
      <c r="F24" s="23">
        <v>1.40136322222932</v>
      </c>
      <c r="G24" s="22"/>
    </row>
    <row r="25" spans="1:7" x14ac:dyDescent="0.2">
      <c r="A25" s="21" t="s">
        <v>133</v>
      </c>
      <c r="B25" s="21" t="s">
        <v>132</v>
      </c>
      <c r="C25" s="21" t="s">
        <v>106</v>
      </c>
      <c r="D25" s="24">
        <v>44600</v>
      </c>
      <c r="E25" s="22">
        <v>1889.9473</v>
      </c>
      <c r="F25" s="23">
        <v>1.3523086124850601</v>
      </c>
      <c r="G25" s="22"/>
    </row>
    <row r="26" spans="1:7" x14ac:dyDescent="0.2">
      <c r="A26" s="21" t="s">
        <v>151</v>
      </c>
      <c r="B26" s="21" t="s">
        <v>150</v>
      </c>
      <c r="C26" s="21" t="s">
        <v>152</v>
      </c>
      <c r="D26" s="24">
        <v>21900</v>
      </c>
      <c r="E26" s="22">
        <v>1838.4174</v>
      </c>
      <c r="F26" s="23">
        <v>1.3154375698001699</v>
      </c>
      <c r="G26" s="22"/>
    </row>
    <row r="27" spans="1:7" x14ac:dyDescent="0.2">
      <c r="A27" s="21" t="s">
        <v>135</v>
      </c>
      <c r="B27" s="21" t="s">
        <v>134</v>
      </c>
      <c r="C27" s="21" t="s">
        <v>90</v>
      </c>
      <c r="D27" s="24">
        <v>179000</v>
      </c>
      <c r="E27" s="22">
        <v>1819.356</v>
      </c>
      <c r="F27" s="23">
        <v>1.3017986205098799</v>
      </c>
      <c r="G27" s="22"/>
    </row>
    <row r="28" spans="1:7" x14ac:dyDescent="0.2">
      <c r="A28" s="21" t="s">
        <v>137</v>
      </c>
      <c r="B28" s="21" t="s">
        <v>136</v>
      </c>
      <c r="C28" s="21" t="s">
        <v>138</v>
      </c>
      <c r="D28" s="24">
        <v>507000</v>
      </c>
      <c r="E28" s="22">
        <v>1705.8015</v>
      </c>
      <c r="F28" s="23">
        <v>1.22054729231865</v>
      </c>
      <c r="G28" s="22"/>
    </row>
    <row r="29" spans="1:7" x14ac:dyDescent="0.2">
      <c r="A29" s="21" t="s">
        <v>140</v>
      </c>
      <c r="B29" s="21" t="s">
        <v>139</v>
      </c>
      <c r="C29" s="21" t="s">
        <v>141</v>
      </c>
      <c r="D29" s="24">
        <v>210400</v>
      </c>
      <c r="E29" s="22">
        <v>1673.732</v>
      </c>
      <c r="F29" s="23">
        <v>1.1976006942584301</v>
      </c>
      <c r="G29" s="22"/>
    </row>
    <row r="30" spans="1:7" x14ac:dyDescent="0.2">
      <c r="A30" s="21" t="s">
        <v>146</v>
      </c>
      <c r="B30" s="21" t="s">
        <v>145</v>
      </c>
      <c r="C30" s="21" t="s">
        <v>117</v>
      </c>
      <c r="D30" s="24">
        <v>193000</v>
      </c>
      <c r="E30" s="22">
        <v>1523.9280000000001</v>
      </c>
      <c r="F30" s="23">
        <v>1.09041186450391</v>
      </c>
      <c r="G30" s="22"/>
    </row>
    <row r="31" spans="1:7" x14ac:dyDescent="0.2">
      <c r="A31" s="21" t="s">
        <v>158</v>
      </c>
      <c r="B31" s="21" t="s">
        <v>157</v>
      </c>
      <c r="C31" s="21" t="s">
        <v>159</v>
      </c>
      <c r="D31" s="24">
        <v>70000</v>
      </c>
      <c r="E31" s="22">
        <v>1498.105</v>
      </c>
      <c r="F31" s="23">
        <v>1.0719348068101899</v>
      </c>
      <c r="G31" s="22"/>
    </row>
    <row r="32" spans="1:7" x14ac:dyDescent="0.2">
      <c r="A32" s="21" t="s">
        <v>143</v>
      </c>
      <c r="B32" s="21" t="s">
        <v>142</v>
      </c>
      <c r="C32" s="21" t="s">
        <v>144</v>
      </c>
      <c r="D32" s="24">
        <v>519500</v>
      </c>
      <c r="E32" s="22">
        <v>1493.5625</v>
      </c>
      <c r="F32" s="23">
        <v>1.0686845247138499</v>
      </c>
      <c r="G32" s="22"/>
    </row>
    <row r="33" spans="1:7" x14ac:dyDescent="0.2">
      <c r="A33" s="21" t="s">
        <v>148</v>
      </c>
      <c r="B33" s="21" t="s">
        <v>147</v>
      </c>
      <c r="C33" s="21" t="s">
        <v>149</v>
      </c>
      <c r="D33" s="24">
        <v>55900</v>
      </c>
      <c r="E33" s="22">
        <v>1414.96875</v>
      </c>
      <c r="F33" s="23">
        <v>1.0124485624663799</v>
      </c>
      <c r="G33" s="22"/>
    </row>
    <row r="34" spans="1:7" x14ac:dyDescent="0.2">
      <c r="A34" s="21" t="s">
        <v>154</v>
      </c>
      <c r="B34" s="21" t="s">
        <v>153</v>
      </c>
      <c r="C34" s="21" t="s">
        <v>144</v>
      </c>
      <c r="D34" s="24">
        <v>2088000</v>
      </c>
      <c r="E34" s="22">
        <v>1238.184</v>
      </c>
      <c r="F34" s="23">
        <v>0.88595427345577504</v>
      </c>
      <c r="G34" s="22"/>
    </row>
    <row r="35" spans="1:7" x14ac:dyDescent="0.2">
      <c r="A35" s="21" t="s">
        <v>163</v>
      </c>
      <c r="B35" s="21" t="s">
        <v>162</v>
      </c>
      <c r="C35" s="21" t="s">
        <v>152</v>
      </c>
      <c r="D35" s="24">
        <v>300000</v>
      </c>
      <c r="E35" s="22">
        <v>1163.8499999999999</v>
      </c>
      <c r="F35" s="23">
        <v>0.83276627800189895</v>
      </c>
      <c r="G35" s="22"/>
    </row>
    <row r="36" spans="1:7" x14ac:dyDescent="0.2">
      <c r="A36" s="21" t="s">
        <v>161</v>
      </c>
      <c r="B36" s="21" t="s">
        <v>160</v>
      </c>
      <c r="C36" s="21" t="s">
        <v>120</v>
      </c>
      <c r="D36" s="24">
        <v>316000</v>
      </c>
      <c r="E36" s="22">
        <v>1153.558</v>
      </c>
      <c r="F36" s="23">
        <v>0.82540207253453202</v>
      </c>
      <c r="G36" s="22"/>
    </row>
    <row r="37" spans="1:7" x14ac:dyDescent="0.2">
      <c r="A37" s="21" t="s">
        <v>156</v>
      </c>
      <c r="B37" s="21" t="s">
        <v>155</v>
      </c>
      <c r="C37" s="21" t="s">
        <v>117</v>
      </c>
      <c r="D37" s="24">
        <v>225000</v>
      </c>
      <c r="E37" s="22">
        <v>1149.8625</v>
      </c>
      <c r="F37" s="23">
        <v>0.82275784193750001</v>
      </c>
      <c r="G37" s="22"/>
    </row>
    <row r="38" spans="1:7" x14ac:dyDescent="0.2">
      <c r="A38" s="21" t="s">
        <v>165</v>
      </c>
      <c r="B38" s="21" t="s">
        <v>164</v>
      </c>
      <c r="C38" s="21" t="s">
        <v>166</v>
      </c>
      <c r="D38" s="24">
        <v>612500</v>
      </c>
      <c r="E38" s="22">
        <v>1104.03125</v>
      </c>
      <c r="F38" s="23">
        <v>0.78996433806786504</v>
      </c>
      <c r="G38" s="22"/>
    </row>
    <row r="39" spans="1:7" x14ac:dyDescent="0.2">
      <c r="A39" s="21" t="s">
        <v>171</v>
      </c>
      <c r="B39" s="21" t="s">
        <v>170</v>
      </c>
      <c r="C39" s="21" t="s">
        <v>128</v>
      </c>
      <c r="D39" s="24">
        <v>412800</v>
      </c>
      <c r="E39" s="22">
        <v>1088.5536</v>
      </c>
      <c r="F39" s="23">
        <v>0.77888965921516395</v>
      </c>
      <c r="G39" s="22"/>
    </row>
    <row r="40" spans="1:7" x14ac:dyDescent="0.2">
      <c r="A40" s="21" t="s">
        <v>168</v>
      </c>
      <c r="B40" s="21" t="s">
        <v>167</v>
      </c>
      <c r="C40" s="21" t="s">
        <v>169</v>
      </c>
      <c r="D40" s="24">
        <v>134200</v>
      </c>
      <c r="E40" s="22">
        <v>1088.4291000000001</v>
      </c>
      <c r="F40" s="23">
        <v>0.77880057608451003</v>
      </c>
      <c r="G40" s="22"/>
    </row>
    <row r="41" spans="1:7" x14ac:dyDescent="0.2">
      <c r="A41" s="21" t="s">
        <v>175</v>
      </c>
      <c r="B41" s="21" t="s">
        <v>174</v>
      </c>
      <c r="C41" s="21" t="s">
        <v>176</v>
      </c>
      <c r="D41" s="24">
        <v>513400</v>
      </c>
      <c r="E41" s="22">
        <v>1051.6999000000001</v>
      </c>
      <c r="F41" s="23">
        <v>0.75251983614552498</v>
      </c>
      <c r="G41" s="22"/>
    </row>
    <row r="42" spans="1:7" x14ac:dyDescent="0.2">
      <c r="A42" s="21" t="s">
        <v>173</v>
      </c>
      <c r="B42" s="21" t="s">
        <v>172</v>
      </c>
      <c r="C42" s="21" t="s">
        <v>138</v>
      </c>
      <c r="D42" s="24">
        <v>236200</v>
      </c>
      <c r="E42" s="22">
        <v>1037.5084999999999</v>
      </c>
      <c r="F42" s="23">
        <v>0.74236550409445701</v>
      </c>
      <c r="G42" s="22"/>
    </row>
    <row r="43" spans="1:7" x14ac:dyDescent="0.2">
      <c r="A43" s="21" t="s">
        <v>191</v>
      </c>
      <c r="B43" s="21" t="s">
        <v>190</v>
      </c>
      <c r="C43" s="21" t="s">
        <v>192</v>
      </c>
      <c r="D43" s="24">
        <v>39600</v>
      </c>
      <c r="E43" s="22">
        <v>998.96939999999995</v>
      </c>
      <c r="F43" s="23">
        <v>0.71478973155972902</v>
      </c>
      <c r="G43" s="22"/>
    </row>
    <row r="44" spans="1:7" x14ac:dyDescent="0.2">
      <c r="A44" s="21" t="s">
        <v>183</v>
      </c>
      <c r="B44" s="21" t="s">
        <v>182</v>
      </c>
      <c r="C44" s="21" t="s">
        <v>184</v>
      </c>
      <c r="D44" s="24">
        <v>63400</v>
      </c>
      <c r="E44" s="22">
        <v>985.36279999999999</v>
      </c>
      <c r="F44" s="23">
        <v>0.705053839788229</v>
      </c>
      <c r="G44" s="22"/>
    </row>
    <row r="45" spans="1:7" x14ac:dyDescent="0.2">
      <c r="A45" s="21" t="s">
        <v>181</v>
      </c>
      <c r="B45" s="21" t="s">
        <v>180</v>
      </c>
      <c r="C45" s="21" t="s">
        <v>120</v>
      </c>
      <c r="D45" s="24">
        <v>40000</v>
      </c>
      <c r="E45" s="22">
        <v>976.64</v>
      </c>
      <c r="F45" s="23">
        <v>0.69881243953067396</v>
      </c>
      <c r="G45" s="22"/>
    </row>
    <row r="46" spans="1:7" x14ac:dyDescent="0.2">
      <c r="A46" s="21" t="s">
        <v>178</v>
      </c>
      <c r="B46" s="21" t="s">
        <v>177</v>
      </c>
      <c r="C46" s="21" t="s">
        <v>179</v>
      </c>
      <c r="D46" s="24">
        <v>211000</v>
      </c>
      <c r="E46" s="22">
        <v>952.24300000000005</v>
      </c>
      <c r="F46" s="23">
        <v>0.68135572355832996</v>
      </c>
      <c r="G46" s="22"/>
    </row>
    <row r="47" spans="1:7" x14ac:dyDescent="0.2">
      <c r="A47" s="21" t="s">
        <v>186</v>
      </c>
      <c r="B47" s="21" t="s">
        <v>185</v>
      </c>
      <c r="C47" s="21" t="s">
        <v>101</v>
      </c>
      <c r="D47" s="24">
        <v>389000</v>
      </c>
      <c r="E47" s="22">
        <v>914.73350000000005</v>
      </c>
      <c r="F47" s="23">
        <v>0.65451665778120105</v>
      </c>
      <c r="G47" s="22"/>
    </row>
    <row r="48" spans="1:7" x14ac:dyDescent="0.2">
      <c r="A48" s="21" t="s">
        <v>197</v>
      </c>
      <c r="B48" s="21" t="s">
        <v>196</v>
      </c>
      <c r="C48" s="21" t="s">
        <v>169</v>
      </c>
      <c r="D48" s="24">
        <v>78700</v>
      </c>
      <c r="E48" s="22">
        <v>852.12424999999996</v>
      </c>
      <c r="F48" s="23">
        <v>0.60971803932436297</v>
      </c>
      <c r="G48" s="22"/>
    </row>
    <row r="49" spans="1:9" x14ac:dyDescent="0.2">
      <c r="A49" s="21" t="s">
        <v>188</v>
      </c>
      <c r="B49" s="21" t="s">
        <v>187</v>
      </c>
      <c r="C49" s="21" t="s">
        <v>189</v>
      </c>
      <c r="D49" s="24">
        <v>168300</v>
      </c>
      <c r="E49" s="22">
        <v>754.48889999999994</v>
      </c>
      <c r="F49" s="23">
        <v>0.53985729522425296</v>
      </c>
      <c r="G49" s="22"/>
    </row>
    <row r="50" spans="1:9" x14ac:dyDescent="0.2">
      <c r="A50" s="21" t="s">
        <v>194</v>
      </c>
      <c r="B50" s="21" t="s">
        <v>193</v>
      </c>
      <c r="C50" s="21" t="s">
        <v>195</v>
      </c>
      <c r="D50" s="24">
        <v>148000</v>
      </c>
      <c r="E50" s="22">
        <v>490.54599999999999</v>
      </c>
      <c r="F50" s="23">
        <v>0.350998983209795</v>
      </c>
      <c r="G50" s="22"/>
    </row>
    <row r="51" spans="1:9" x14ac:dyDescent="0.2">
      <c r="A51" s="20" t="s">
        <v>27</v>
      </c>
      <c r="B51" s="20"/>
      <c r="C51" s="20"/>
      <c r="D51" s="20"/>
      <c r="E51" s="25">
        <f>SUM(E7:E50)</f>
        <v>98150.820216000007</v>
      </c>
      <c r="F51" s="26">
        <f>SUM(F7:F50)</f>
        <v>70.229577036655854</v>
      </c>
      <c r="G51" s="25"/>
      <c r="H51" s="14"/>
      <c r="I51" s="14"/>
    </row>
    <row r="52" spans="1:9" x14ac:dyDescent="0.2">
      <c r="A52" s="21"/>
      <c r="B52" s="21"/>
      <c r="C52" s="21"/>
      <c r="D52" s="21"/>
      <c r="E52" s="22"/>
      <c r="F52" s="23"/>
      <c r="G52" s="22"/>
    </row>
    <row r="53" spans="1:9" x14ac:dyDescent="0.2">
      <c r="A53" s="20" t="s">
        <v>219</v>
      </c>
      <c r="B53" s="21"/>
      <c r="C53" s="21"/>
      <c r="D53" s="21"/>
      <c r="E53" s="22"/>
      <c r="F53" s="23"/>
      <c r="G53" s="22"/>
    </row>
    <row r="54" spans="1:9" x14ac:dyDescent="0.2">
      <c r="A54" s="21"/>
      <c r="B54" s="21" t="s">
        <v>220</v>
      </c>
      <c r="C54" s="21" t="s">
        <v>141</v>
      </c>
      <c r="D54" s="24">
        <v>27500</v>
      </c>
      <c r="E54" s="22">
        <v>2.7499999999999998E-3</v>
      </c>
      <c r="F54" s="23">
        <v>1.9676996730723199E-6</v>
      </c>
      <c r="G54" s="22">
        <v>0</v>
      </c>
    </row>
    <row r="55" spans="1:9" x14ac:dyDescent="0.2">
      <c r="A55" s="21" t="s">
        <v>222</v>
      </c>
      <c r="B55" s="21" t="s">
        <v>221</v>
      </c>
      <c r="C55" s="21" t="s">
        <v>169</v>
      </c>
      <c r="D55" s="24">
        <v>27000</v>
      </c>
      <c r="E55" s="22">
        <v>2.7000000000000001E-3</v>
      </c>
      <c r="F55" s="23">
        <v>1.9319233153801002E-6</v>
      </c>
      <c r="G55" s="22">
        <v>0</v>
      </c>
    </row>
    <row r="56" spans="1:9" x14ac:dyDescent="0.2">
      <c r="A56" s="20" t="s">
        <v>27</v>
      </c>
      <c r="B56" s="20"/>
      <c r="C56" s="20"/>
      <c r="D56" s="20"/>
      <c r="E56" s="25">
        <f>SUM(E53:E55)</f>
        <v>5.45E-3</v>
      </c>
      <c r="F56" s="26">
        <f>SUM(F53:F55)</f>
        <v>3.8996229884524205E-6</v>
      </c>
      <c r="G56" s="25"/>
      <c r="H56" s="14"/>
      <c r="I56" s="14"/>
    </row>
    <row r="57" spans="1:9" x14ac:dyDescent="0.2">
      <c r="A57" s="21"/>
      <c r="B57" s="21"/>
      <c r="C57" s="21"/>
      <c r="D57" s="21"/>
      <c r="E57" s="22"/>
      <c r="F57" s="23"/>
      <c r="G57" s="22"/>
    </row>
    <row r="58" spans="1:9" x14ac:dyDescent="0.2">
      <c r="A58" s="20" t="s">
        <v>25</v>
      </c>
      <c r="B58" s="21"/>
      <c r="C58" s="21"/>
      <c r="D58" s="21"/>
      <c r="E58" s="22"/>
      <c r="F58" s="23"/>
      <c r="G58" s="22"/>
    </row>
    <row r="59" spans="1:9" x14ac:dyDescent="0.2">
      <c r="A59" s="20" t="s">
        <v>26</v>
      </c>
      <c r="B59" s="21"/>
      <c r="C59" s="21"/>
      <c r="D59" s="21"/>
      <c r="E59" s="22"/>
      <c r="F59" s="23"/>
      <c r="G59" s="22"/>
    </row>
    <row r="60" spans="1:9" x14ac:dyDescent="0.2">
      <c r="A60" s="21" t="s">
        <v>224</v>
      </c>
      <c r="B60" s="21" t="s">
        <v>223</v>
      </c>
      <c r="C60" s="21" t="s">
        <v>77</v>
      </c>
      <c r="D60" s="24">
        <v>200</v>
      </c>
      <c r="E60" s="22">
        <v>2053.1198903999998</v>
      </c>
      <c r="F60" s="23">
        <v>1.4690630316794</v>
      </c>
      <c r="G60" s="22">
        <v>7.8250000000000002</v>
      </c>
    </row>
    <row r="61" spans="1:9" x14ac:dyDescent="0.2">
      <c r="A61" s="21" t="s">
        <v>226</v>
      </c>
      <c r="B61" s="21" t="s">
        <v>225</v>
      </c>
      <c r="C61" s="21" t="s">
        <v>77</v>
      </c>
      <c r="D61" s="24">
        <v>150</v>
      </c>
      <c r="E61" s="22">
        <v>1550.9937328999999</v>
      </c>
      <c r="F61" s="23">
        <v>1.1097781313325601</v>
      </c>
      <c r="G61" s="22">
        <v>7.79</v>
      </c>
    </row>
    <row r="62" spans="1:9" x14ac:dyDescent="0.2">
      <c r="A62" s="21" t="s">
        <v>199</v>
      </c>
      <c r="B62" s="21" t="s">
        <v>198</v>
      </c>
      <c r="C62" s="21" t="s">
        <v>77</v>
      </c>
      <c r="D62" s="24">
        <v>50</v>
      </c>
      <c r="E62" s="22">
        <v>522.53145889999996</v>
      </c>
      <c r="F62" s="23">
        <v>0.37388544758092102</v>
      </c>
      <c r="G62" s="22">
        <v>7.2949999999999999</v>
      </c>
    </row>
    <row r="63" spans="1:9" x14ac:dyDescent="0.2">
      <c r="A63" s="20" t="s">
        <v>27</v>
      </c>
      <c r="B63" s="20"/>
      <c r="C63" s="20"/>
      <c r="D63" s="20"/>
      <c r="E63" s="25">
        <f>SUM(E59:E62)</f>
        <v>4126.6450821999997</v>
      </c>
      <c r="F63" s="26">
        <f>SUM(F59:F62)</f>
        <v>2.9527266105928813</v>
      </c>
      <c r="G63" s="25"/>
      <c r="H63" s="14"/>
      <c r="I63" s="14"/>
    </row>
    <row r="64" spans="1:9" x14ac:dyDescent="0.2">
      <c r="A64" s="21"/>
      <c r="B64" s="21"/>
      <c r="C64" s="21"/>
      <c r="D64" s="21"/>
      <c r="E64" s="22"/>
      <c r="F64" s="23"/>
      <c r="G64" s="22"/>
    </row>
    <row r="65" spans="1:9" x14ac:dyDescent="0.2">
      <c r="A65" s="20" t="s">
        <v>44</v>
      </c>
      <c r="B65" s="21"/>
      <c r="C65" s="21"/>
      <c r="D65" s="21"/>
      <c r="E65" s="22"/>
      <c r="F65" s="23"/>
      <c r="G65" s="22"/>
    </row>
    <row r="66" spans="1:9" x14ac:dyDescent="0.2">
      <c r="A66" s="20" t="s">
        <v>52</v>
      </c>
      <c r="B66" s="21"/>
      <c r="C66" s="21"/>
      <c r="D66" s="21"/>
      <c r="E66" s="22"/>
      <c r="F66" s="23"/>
      <c r="G66" s="22"/>
    </row>
    <row r="67" spans="1:9" x14ac:dyDescent="0.2">
      <c r="A67" s="21" t="s">
        <v>54</v>
      </c>
      <c r="B67" s="21" t="s">
        <v>53</v>
      </c>
      <c r="C67" s="21" t="s">
        <v>46</v>
      </c>
      <c r="D67" s="24">
        <v>700</v>
      </c>
      <c r="E67" s="22">
        <v>3300.9270000000001</v>
      </c>
      <c r="F67" s="23">
        <v>2.3619029013584001</v>
      </c>
      <c r="G67" s="22">
        <v>8.77</v>
      </c>
    </row>
    <row r="68" spans="1:9" x14ac:dyDescent="0.2">
      <c r="A68" s="20" t="s">
        <v>27</v>
      </c>
      <c r="B68" s="20"/>
      <c r="C68" s="20"/>
      <c r="D68" s="20"/>
      <c r="E68" s="25">
        <f>SUM(E66:E67)</f>
        <v>3300.9270000000001</v>
      </c>
      <c r="F68" s="26">
        <f>SUM(F66:F67)</f>
        <v>2.3619029013584001</v>
      </c>
      <c r="G68" s="25"/>
      <c r="H68" s="14"/>
      <c r="I68" s="14"/>
    </row>
    <row r="69" spans="1:9" x14ac:dyDescent="0.2">
      <c r="A69" s="21"/>
      <c r="B69" s="21"/>
      <c r="C69" s="21"/>
      <c r="D69" s="21"/>
      <c r="E69" s="22"/>
      <c r="F69" s="23"/>
      <c r="G69" s="22"/>
    </row>
    <row r="70" spans="1:9" x14ac:dyDescent="0.2">
      <c r="A70" s="20" t="s">
        <v>59</v>
      </c>
      <c r="B70" s="21"/>
      <c r="C70" s="21"/>
      <c r="D70" s="21"/>
      <c r="E70" s="22"/>
      <c r="F70" s="23"/>
      <c r="G70" s="22"/>
    </row>
    <row r="71" spans="1:9" x14ac:dyDescent="0.2">
      <c r="A71" s="21" t="s">
        <v>201</v>
      </c>
      <c r="B71" s="21" t="s">
        <v>200</v>
      </c>
      <c r="C71" s="21" t="s">
        <v>62</v>
      </c>
      <c r="D71" s="24">
        <v>10000000</v>
      </c>
      <c r="E71" s="22">
        <v>9581.6183333000008</v>
      </c>
      <c r="F71" s="23">
        <v>6.8559080952502498</v>
      </c>
      <c r="G71" s="22">
        <v>7.2003461376000102</v>
      </c>
    </row>
    <row r="72" spans="1:9" x14ac:dyDescent="0.2">
      <c r="A72" s="21" t="s">
        <v>64</v>
      </c>
      <c r="B72" s="21" t="s">
        <v>63</v>
      </c>
      <c r="C72" s="21" t="s">
        <v>62</v>
      </c>
      <c r="D72" s="24">
        <v>7400000</v>
      </c>
      <c r="E72" s="22">
        <v>7167.4352667000003</v>
      </c>
      <c r="F72" s="23">
        <v>5.1284945567464097</v>
      </c>
      <c r="G72" s="22">
        <v>7.2672418600999897</v>
      </c>
    </row>
    <row r="73" spans="1:9" x14ac:dyDescent="0.2">
      <c r="A73" s="21" t="s">
        <v>61</v>
      </c>
      <c r="B73" s="21" t="s">
        <v>60</v>
      </c>
      <c r="C73" s="21" t="s">
        <v>62</v>
      </c>
      <c r="D73" s="24">
        <v>5000000</v>
      </c>
      <c r="E73" s="22">
        <v>4794.53</v>
      </c>
      <c r="F73" s="23">
        <v>3.4306164049219801</v>
      </c>
      <c r="G73" s="22">
        <v>7.3155108624000098</v>
      </c>
    </row>
    <row r="74" spans="1:9" x14ac:dyDescent="0.2">
      <c r="A74" s="21" t="s">
        <v>72</v>
      </c>
      <c r="B74" s="21" t="s">
        <v>71</v>
      </c>
      <c r="C74" s="21" t="s">
        <v>62</v>
      </c>
      <c r="D74" s="24">
        <v>4500000</v>
      </c>
      <c r="E74" s="22">
        <v>4535.0550000000003</v>
      </c>
      <c r="F74" s="23">
        <v>3.2449549966781799</v>
      </c>
      <c r="G74" s="22">
        <v>7.3571593688999997</v>
      </c>
    </row>
    <row r="75" spans="1:9" x14ac:dyDescent="0.2">
      <c r="A75" s="21" t="s">
        <v>68</v>
      </c>
      <c r="B75" s="21" t="s">
        <v>67</v>
      </c>
      <c r="C75" s="21" t="s">
        <v>62</v>
      </c>
      <c r="D75" s="24">
        <v>4000000</v>
      </c>
      <c r="E75" s="22">
        <v>4084.4373332999999</v>
      </c>
      <c r="F75" s="23">
        <v>2.9225258201522899</v>
      </c>
      <c r="G75" s="22">
        <v>7.4611086590249798</v>
      </c>
    </row>
    <row r="76" spans="1:9" x14ac:dyDescent="0.2">
      <c r="A76" s="21" t="s">
        <v>203</v>
      </c>
      <c r="B76" s="21" t="s">
        <v>202</v>
      </c>
      <c r="C76" s="21" t="s">
        <v>62</v>
      </c>
      <c r="D76" s="24">
        <v>300000</v>
      </c>
      <c r="E76" s="22">
        <v>298.67110000000002</v>
      </c>
      <c r="F76" s="23">
        <v>0.21370728211859999</v>
      </c>
      <c r="G76" s="22">
        <v>7.1205335090249697</v>
      </c>
    </row>
    <row r="77" spans="1:9" x14ac:dyDescent="0.2">
      <c r="A77" s="21" t="s">
        <v>66</v>
      </c>
      <c r="B77" s="21" t="s">
        <v>65</v>
      </c>
      <c r="C77" s="21" t="s">
        <v>62</v>
      </c>
      <c r="D77" s="24">
        <v>200000</v>
      </c>
      <c r="E77" s="22">
        <v>203.10873340000001</v>
      </c>
      <c r="F77" s="23">
        <v>0.145329813930659</v>
      </c>
      <c r="G77" s="22">
        <v>7.5740278041000098</v>
      </c>
    </row>
    <row r="78" spans="1:9" x14ac:dyDescent="0.2">
      <c r="A78" s="21" t="s">
        <v>205</v>
      </c>
      <c r="B78" s="21" t="s">
        <v>204</v>
      </c>
      <c r="C78" s="21" t="s">
        <v>62</v>
      </c>
      <c r="D78" s="24">
        <v>100000</v>
      </c>
      <c r="E78" s="22">
        <v>103.46806669999999</v>
      </c>
      <c r="F78" s="23">
        <v>7.4034211279641896E-2</v>
      </c>
      <c r="G78" s="22">
        <v>7.06299576562499</v>
      </c>
    </row>
    <row r="79" spans="1:9" x14ac:dyDescent="0.2">
      <c r="A79" s="21" t="s">
        <v>70</v>
      </c>
      <c r="B79" s="21" t="s">
        <v>69</v>
      </c>
      <c r="C79" s="21" t="s">
        <v>62</v>
      </c>
      <c r="D79" s="24">
        <v>100000</v>
      </c>
      <c r="E79" s="22">
        <v>96.193700000000007</v>
      </c>
      <c r="F79" s="23">
        <v>6.8829204378769895E-2</v>
      </c>
      <c r="G79" s="22">
        <v>7.152827646225</v>
      </c>
    </row>
    <row r="80" spans="1:9" x14ac:dyDescent="0.2">
      <c r="A80" s="20" t="s">
        <v>27</v>
      </c>
      <c r="B80" s="20"/>
      <c r="C80" s="20"/>
      <c r="D80" s="20"/>
      <c r="E80" s="25">
        <f>SUM(E71:E79)</f>
        <v>30864.517533399998</v>
      </c>
      <c r="F80" s="26">
        <f>SUM(F71:F79)</f>
        <v>22.084400385456782</v>
      </c>
      <c r="G80" s="25"/>
      <c r="H80" s="14"/>
      <c r="I80" s="14"/>
    </row>
    <row r="81" spans="1:9" x14ac:dyDescent="0.2">
      <c r="A81" s="21"/>
      <c r="B81" s="21"/>
      <c r="C81" s="21"/>
      <c r="D81" s="21"/>
      <c r="E81" s="22"/>
      <c r="F81" s="23"/>
      <c r="G81" s="22"/>
    </row>
    <row r="82" spans="1:9" x14ac:dyDescent="0.2">
      <c r="A82" s="20" t="s">
        <v>30</v>
      </c>
      <c r="B82" s="20"/>
      <c r="C82" s="20"/>
      <c r="D82" s="20"/>
      <c r="E82" s="25">
        <f>E51+E56+E63+E68+E80</f>
        <v>136442.9152816</v>
      </c>
      <c r="F82" s="26">
        <f>F51+F56+F63+F68+F80</f>
        <v>97.628610833686906</v>
      </c>
      <c r="G82" s="25"/>
      <c r="H82" s="14"/>
      <c r="I82" s="14"/>
    </row>
    <row r="83" spans="1:9" x14ac:dyDescent="0.2">
      <c r="A83" s="20"/>
      <c r="B83" s="20"/>
      <c r="C83" s="20"/>
      <c r="D83" s="20"/>
      <c r="E83" s="25"/>
      <c r="F83" s="26"/>
      <c r="G83" s="25"/>
      <c r="H83" s="14"/>
      <c r="I83" s="14"/>
    </row>
    <row r="84" spans="1:9" x14ac:dyDescent="0.2">
      <c r="A84" s="20" t="s">
        <v>32</v>
      </c>
      <c r="B84" s="20"/>
      <c r="C84" s="20"/>
      <c r="D84" s="20"/>
      <c r="E84" s="25">
        <f>E86-(E51+E56+E63+E68+E80)</f>
        <v>3314.184728799999</v>
      </c>
      <c r="F84" s="26">
        <f>F86-(F51+F56+F63+F68+F80)</f>
        <v>2.3713891663130937</v>
      </c>
      <c r="G84" s="25"/>
      <c r="H84" s="14"/>
      <c r="I84" s="14"/>
    </row>
    <row r="85" spans="1:9" x14ac:dyDescent="0.2">
      <c r="A85" s="20"/>
      <c r="B85" s="20"/>
      <c r="C85" s="20"/>
      <c r="D85" s="20"/>
      <c r="E85" s="25"/>
      <c r="F85" s="26"/>
      <c r="G85" s="25"/>
      <c r="H85" s="14"/>
      <c r="I85" s="14"/>
    </row>
    <row r="86" spans="1:9" x14ac:dyDescent="0.2">
      <c r="A86" s="27" t="s">
        <v>31</v>
      </c>
      <c r="B86" s="27"/>
      <c r="C86" s="27"/>
      <c r="D86" s="27"/>
      <c r="E86" s="28">
        <v>139757.1000104</v>
      </c>
      <c r="F86" s="29">
        <v>100</v>
      </c>
      <c r="G86" s="28"/>
      <c r="H86" s="14"/>
      <c r="I86" s="14"/>
    </row>
    <row r="87" spans="1:9" x14ac:dyDescent="0.2">
      <c r="A87" s="14"/>
      <c r="B87" s="14"/>
      <c r="C87" s="14"/>
      <c r="D87" s="14"/>
      <c r="E87" s="64"/>
      <c r="F87" s="15"/>
      <c r="G87" s="64"/>
      <c r="H87" s="14"/>
      <c r="I87" s="14"/>
    </row>
    <row r="88" spans="1:9" x14ac:dyDescent="0.2">
      <c r="A88" s="14" t="s">
        <v>34</v>
      </c>
      <c r="B88" s="14"/>
      <c r="C88" s="14"/>
      <c r="D88" s="14"/>
      <c r="E88" s="64"/>
      <c r="F88" s="15"/>
      <c r="G88" s="64"/>
      <c r="H88" s="14"/>
      <c r="I88" s="14"/>
    </row>
    <row r="89" spans="1:9" x14ac:dyDescent="0.2">
      <c r="A89" s="14" t="s">
        <v>825</v>
      </c>
    </row>
    <row r="90" spans="1:9" x14ac:dyDescent="0.2">
      <c r="A90" s="14" t="s">
        <v>55</v>
      </c>
    </row>
    <row r="92" spans="1:9" x14ac:dyDescent="0.2">
      <c r="A92" s="14" t="s">
        <v>35</v>
      </c>
    </row>
    <row r="93" spans="1:9" x14ac:dyDescent="0.2">
      <c r="A93" s="14" t="s">
        <v>36</v>
      </c>
    </row>
    <row r="94" spans="1:9" x14ac:dyDescent="0.2">
      <c r="A94" s="14" t="s">
        <v>37</v>
      </c>
      <c r="B94" s="14"/>
      <c r="C94" s="30" t="s">
        <v>39</v>
      </c>
      <c r="D94" s="14" t="s">
        <v>38</v>
      </c>
    </row>
    <row r="95" spans="1:9" x14ac:dyDescent="0.2">
      <c r="A95" s="7" t="s">
        <v>73</v>
      </c>
      <c r="C95" s="31">
        <v>161.81180000000001</v>
      </c>
      <c r="D95" s="31">
        <v>183.47579999999999</v>
      </c>
    </row>
    <row r="96" spans="1:9" x14ac:dyDescent="0.2">
      <c r="A96" s="7" t="s">
        <v>75</v>
      </c>
      <c r="C96" s="31">
        <v>22.084599999999998</v>
      </c>
      <c r="D96" s="31">
        <v>25.0413</v>
      </c>
    </row>
    <row r="97" spans="1:5" x14ac:dyDescent="0.2">
      <c r="A97" s="7" t="s">
        <v>74</v>
      </c>
      <c r="C97" s="31">
        <v>179.0437</v>
      </c>
      <c r="D97" s="31">
        <v>204.0258</v>
      </c>
    </row>
    <row r="98" spans="1:5" x14ac:dyDescent="0.2">
      <c r="A98" s="7" t="s">
        <v>76</v>
      </c>
      <c r="C98" s="31">
        <v>25.630099999999999</v>
      </c>
      <c r="D98" s="31">
        <v>29.203099999999999</v>
      </c>
    </row>
    <row r="100" spans="1:5" x14ac:dyDescent="0.2">
      <c r="A100" s="7" t="s">
        <v>40</v>
      </c>
    </row>
    <row r="102" spans="1:5" x14ac:dyDescent="0.2">
      <c r="A102" s="14" t="s">
        <v>41</v>
      </c>
      <c r="D102" s="30" t="s">
        <v>42</v>
      </c>
    </row>
    <row r="104" spans="1:5" x14ac:dyDescent="0.2">
      <c r="A104" s="14" t="s">
        <v>218</v>
      </c>
      <c r="D104" s="35">
        <v>0.26957287631729598</v>
      </c>
    </row>
    <row r="106" spans="1:5" x14ac:dyDescent="0.2">
      <c r="A106" s="14" t="s">
        <v>1186</v>
      </c>
      <c r="D106" s="32">
        <v>3.4812173961964001</v>
      </c>
      <c r="E106" s="10" t="s">
        <v>43</v>
      </c>
    </row>
    <row r="108" spans="1:5" x14ac:dyDescent="0.2">
      <c r="A108" s="14" t="s">
        <v>1190</v>
      </c>
      <c r="D108" s="30" t="s">
        <v>42</v>
      </c>
    </row>
    <row r="110" spans="1:5" x14ac:dyDescent="0.2">
      <c r="A110" s="14" t="s">
        <v>1191</v>
      </c>
    </row>
    <row r="111" spans="1:5" x14ac:dyDescent="0.2">
      <c r="A111" s="14"/>
    </row>
    <row r="112" spans="1:5" x14ac:dyDescent="0.2">
      <c r="A112" s="37" t="s">
        <v>795</v>
      </c>
    </row>
    <row r="113" spans="1:1" x14ac:dyDescent="0.2">
      <c r="A113" s="38"/>
    </row>
    <row r="114" spans="1:1" x14ac:dyDescent="0.2">
      <c r="A114" s="39"/>
    </row>
    <row r="115" spans="1:1" x14ac:dyDescent="0.2">
      <c r="A115" s="39"/>
    </row>
    <row r="116" spans="1:1" x14ac:dyDescent="0.2">
      <c r="A116" s="39"/>
    </row>
    <row r="117" spans="1:1" x14ac:dyDescent="0.2">
      <c r="A117" s="39"/>
    </row>
    <row r="118" spans="1:1" x14ac:dyDescent="0.2">
      <c r="A118" s="39"/>
    </row>
    <row r="119" spans="1:1" x14ac:dyDescent="0.2">
      <c r="A119" s="39"/>
    </row>
    <row r="120" spans="1:1" x14ac:dyDescent="0.2">
      <c r="A120" s="39"/>
    </row>
    <row r="121" spans="1:1" x14ac:dyDescent="0.2">
      <c r="A121" s="39"/>
    </row>
    <row r="122" spans="1:1" x14ac:dyDescent="0.2">
      <c r="A122" s="39"/>
    </row>
    <row r="123" spans="1:1" x14ac:dyDescent="0.2">
      <c r="A123" s="39"/>
    </row>
    <row r="124" spans="1:1" x14ac:dyDescent="0.2">
      <c r="A124" s="39"/>
    </row>
    <row r="125" spans="1:1" x14ac:dyDescent="0.2">
      <c r="A125" s="37" t="s">
        <v>797</v>
      </c>
    </row>
    <row r="126" spans="1:1" x14ac:dyDescent="0.2">
      <c r="A126" s="39"/>
    </row>
    <row r="127" spans="1:1" x14ac:dyDescent="0.2">
      <c r="A127" s="37" t="s">
        <v>931</v>
      </c>
    </row>
    <row r="128" spans="1:1" x14ac:dyDescent="0.2">
      <c r="A128" s="39"/>
    </row>
    <row r="129" spans="1:1" x14ac:dyDescent="0.2">
      <c r="A129" s="39"/>
    </row>
    <row r="130" spans="1:1" x14ac:dyDescent="0.2">
      <c r="A130" s="39"/>
    </row>
    <row r="131" spans="1:1" x14ac:dyDescent="0.2">
      <c r="A131" s="39"/>
    </row>
    <row r="132" spans="1:1" x14ac:dyDescent="0.2">
      <c r="A132" s="39"/>
    </row>
    <row r="133" spans="1:1" x14ac:dyDescent="0.2">
      <c r="A133" s="39"/>
    </row>
    <row r="134" spans="1:1" x14ac:dyDescent="0.2">
      <c r="A134" s="39"/>
    </row>
    <row r="135" spans="1:1" x14ac:dyDescent="0.2">
      <c r="A135" s="39"/>
    </row>
    <row r="136" spans="1:1" x14ac:dyDescent="0.2">
      <c r="A136" s="39"/>
    </row>
    <row r="137" spans="1:1" x14ac:dyDescent="0.2">
      <c r="A137" s="39"/>
    </row>
    <row r="138" spans="1:1" x14ac:dyDescent="0.2">
      <c r="A138" s="39"/>
    </row>
    <row r="139" spans="1:1" x14ac:dyDescent="0.2">
      <c r="A139" s="39"/>
    </row>
  </sheetData>
  <mergeCells count="1">
    <mergeCell ref="A1:G1"/>
  </mergeCells>
  <conditionalFormatting sqref="F2:F3 F5:F109">
    <cfRule type="cellIs" dxfId="65" priority="2" stopIfTrue="1" operator="between">
      <formula>0.009</formula>
      <formula>-0.009</formula>
    </cfRule>
  </conditionalFormatting>
  <conditionalFormatting sqref="F110:F241">
    <cfRule type="cellIs" dxfId="6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442"/>
  <sheetViews>
    <sheetView workbookViewId="0">
      <selection sqref="A1:I1"/>
    </sheetView>
  </sheetViews>
  <sheetFormatPr defaultColWidth="9.140625" defaultRowHeight="11.25" x14ac:dyDescent="0.2"/>
  <cols>
    <col min="1" max="1" width="38.5703125" style="7" bestFit="1" customWidth="1"/>
    <col min="2" max="2" width="50.85546875" style="7" bestFit="1" customWidth="1"/>
    <col min="3" max="3" width="35.42578125" style="7" bestFit="1" customWidth="1"/>
    <col min="4" max="4" width="15.42578125" style="7" bestFit="1" customWidth="1"/>
    <col min="5" max="5" width="22.85546875" style="10" customWidth="1"/>
    <col min="6" max="6" width="13.5703125" style="11" bestFit="1" customWidth="1"/>
    <col min="7" max="8" width="13.5703125" style="11" customWidth="1"/>
    <col min="9" max="9" width="14.42578125" style="10" customWidth="1"/>
    <col min="10" max="16384" width="9.140625" style="7"/>
  </cols>
  <sheetData>
    <row r="1" spans="1:9" s="1" customFormat="1" ht="15" x14ac:dyDescent="0.2">
      <c r="A1" s="67" t="s">
        <v>10</v>
      </c>
      <c r="B1" s="68"/>
      <c r="C1" s="68"/>
      <c r="D1" s="68"/>
      <c r="E1" s="68"/>
      <c r="F1" s="68"/>
      <c r="G1" s="68"/>
      <c r="H1" s="68"/>
      <c r="I1" s="68"/>
    </row>
    <row r="2" spans="1:9" s="1" customFormat="1" ht="12" x14ac:dyDescent="0.2">
      <c r="E2" s="5"/>
      <c r="F2" s="9"/>
      <c r="G2" s="9"/>
      <c r="H2" s="9"/>
      <c r="I2" s="10"/>
    </row>
    <row r="3" spans="1:9" s="1" customFormat="1" ht="12" x14ac:dyDescent="0.2">
      <c r="A3" s="8" t="s">
        <v>7</v>
      </c>
      <c r="B3" s="2"/>
      <c r="C3" s="3"/>
      <c r="D3" s="3"/>
      <c r="E3" s="4"/>
      <c r="F3" s="9"/>
      <c r="G3" s="9"/>
      <c r="H3" s="9"/>
      <c r="I3" s="10"/>
    </row>
    <row r="4" spans="1:9" s="1" customFormat="1" ht="67.5" x14ac:dyDescent="0.2">
      <c r="A4" s="6" t="s">
        <v>2</v>
      </c>
      <c r="B4" s="6" t="s">
        <v>0</v>
      </c>
      <c r="C4" s="13" t="s">
        <v>4</v>
      </c>
      <c r="D4" s="13" t="s">
        <v>1</v>
      </c>
      <c r="E4" s="40" t="s">
        <v>6</v>
      </c>
      <c r="F4" s="40" t="s">
        <v>831</v>
      </c>
      <c r="G4" s="40" t="s">
        <v>832</v>
      </c>
      <c r="H4" s="44" t="s">
        <v>833</v>
      </c>
      <c r="I4" s="12" t="s">
        <v>5</v>
      </c>
    </row>
    <row r="5" spans="1:9" x14ac:dyDescent="0.2">
      <c r="A5" s="16" t="s">
        <v>82</v>
      </c>
      <c r="B5" s="17"/>
      <c r="C5" s="17"/>
      <c r="D5" s="17"/>
      <c r="E5" s="18"/>
      <c r="F5" s="19"/>
      <c r="G5" s="19"/>
      <c r="H5" s="19"/>
      <c r="I5" s="18"/>
    </row>
    <row r="6" spans="1:9" x14ac:dyDescent="0.2">
      <c r="A6" s="20" t="s">
        <v>26</v>
      </c>
      <c r="B6" s="21"/>
      <c r="C6" s="21"/>
      <c r="D6" s="21"/>
      <c r="E6" s="22"/>
      <c r="F6" s="23"/>
      <c r="G6" s="23"/>
      <c r="H6" s="23"/>
      <c r="I6" s="22"/>
    </row>
    <row r="7" spans="1:9" x14ac:dyDescent="0.2">
      <c r="A7" s="21" t="s">
        <v>84</v>
      </c>
      <c r="B7" s="21" t="s">
        <v>83</v>
      </c>
      <c r="C7" s="21" t="s">
        <v>85</v>
      </c>
      <c r="D7" s="24">
        <v>370500</v>
      </c>
      <c r="E7" s="22">
        <v>6032.2957500000002</v>
      </c>
      <c r="F7" s="23">
        <v>6.1156017545296297</v>
      </c>
      <c r="G7" s="23"/>
      <c r="H7" s="23"/>
      <c r="I7" s="22"/>
    </row>
    <row r="8" spans="1:9" x14ac:dyDescent="0.2">
      <c r="A8" s="21" t="s">
        <v>87</v>
      </c>
      <c r="B8" s="21" t="s">
        <v>86</v>
      </c>
      <c r="C8" s="21" t="s">
        <v>85</v>
      </c>
      <c r="D8" s="24">
        <v>528700</v>
      </c>
      <c r="E8" s="22">
        <v>4709.9239500000003</v>
      </c>
      <c r="F8" s="23">
        <v>4.7749679999229304</v>
      </c>
      <c r="G8" s="23"/>
      <c r="H8" s="23"/>
      <c r="I8" s="22"/>
    </row>
    <row r="9" spans="1:9" x14ac:dyDescent="0.2">
      <c r="A9" s="21" t="s">
        <v>89</v>
      </c>
      <c r="B9" s="21" t="s">
        <v>88</v>
      </c>
      <c r="C9" s="21" t="s">
        <v>90</v>
      </c>
      <c r="D9" s="24">
        <v>273400</v>
      </c>
      <c r="E9" s="22">
        <v>4123.4188000000004</v>
      </c>
      <c r="F9" s="23">
        <v>4.1803632137798301</v>
      </c>
      <c r="G9" s="23"/>
      <c r="H9" s="23"/>
      <c r="I9" s="22"/>
    </row>
    <row r="10" spans="1:9" x14ac:dyDescent="0.2">
      <c r="A10" s="21" t="s">
        <v>94</v>
      </c>
      <c r="B10" s="21" t="s">
        <v>93</v>
      </c>
      <c r="C10" s="21" t="s">
        <v>95</v>
      </c>
      <c r="D10" s="24">
        <v>157700</v>
      </c>
      <c r="E10" s="22">
        <v>3289.3065999999999</v>
      </c>
      <c r="F10" s="23">
        <v>3.3347319242671198</v>
      </c>
      <c r="G10" s="23"/>
      <c r="H10" s="23"/>
      <c r="I10" s="22"/>
    </row>
    <row r="11" spans="1:9" x14ac:dyDescent="0.2">
      <c r="A11" s="21" t="s">
        <v>92</v>
      </c>
      <c r="B11" s="21" t="s">
        <v>91</v>
      </c>
      <c r="C11" s="21" t="s">
        <v>85</v>
      </c>
      <c r="D11" s="24">
        <v>347800</v>
      </c>
      <c r="E11" s="22">
        <v>3247.5825</v>
      </c>
      <c r="F11" s="23">
        <v>3.2924316144445802</v>
      </c>
      <c r="G11" s="23"/>
      <c r="H11" s="23"/>
      <c r="I11" s="22"/>
    </row>
    <row r="12" spans="1:9" x14ac:dyDescent="0.2">
      <c r="A12" s="21" t="s">
        <v>100</v>
      </c>
      <c r="B12" s="21" t="s">
        <v>99</v>
      </c>
      <c r="C12" s="21" t="s">
        <v>101</v>
      </c>
      <c r="D12" s="24">
        <v>100200</v>
      </c>
      <c r="E12" s="22">
        <v>2552.2944000000002</v>
      </c>
      <c r="F12" s="23">
        <v>2.5875415857579802</v>
      </c>
      <c r="G12" s="23"/>
      <c r="H12" s="23"/>
      <c r="I12" s="22"/>
    </row>
    <row r="13" spans="1:9" x14ac:dyDescent="0.2">
      <c r="A13" s="21" t="s">
        <v>97</v>
      </c>
      <c r="B13" s="21" t="s">
        <v>96</v>
      </c>
      <c r="C13" s="21" t="s">
        <v>98</v>
      </c>
      <c r="D13" s="24">
        <v>261400</v>
      </c>
      <c r="E13" s="22">
        <v>2107.1453999999999</v>
      </c>
      <c r="F13" s="23">
        <v>2.1362450780515898</v>
      </c>
      <c r="G13" s="23"/>
      <c r="H13" s="23"/>
      <c r="I13" s="22"/>
    </row>
    <row r="14" spans="1:9" x14ac:dyDescent="0.2">
      <c r="A14" s="21" t="s">
        <v>103</v>
      </c>
      <c r="B14" s="21" t="s">
        <v>102</v>
      </c>
      <c r="C14" s="21" t="s">
        <v>85</v>
      </c>
      <c r="D14" s="24">
        <v>320700</v>
      </c>
      <c r="E14" s="22">
        <v>1968.1359</v>
      </c>
      <c r="F14" s="23">
        <v>1.9953158568514699</v>
      </c>
      <c r="G14" s="23"/>
      <c r="H14" s="23"/>
      <c r="I14" s="22"/>
    </row>
    <row r="15" spans="1:9" x14ac:dyDescent="0.2">
      <c r="A15" s="21" t="s">
        <v>105</v>
      </c>
      <c r="B15" s="21" t="s">
        <v>104</v>
      </c>
      <c r="C15" s="21" t="s">
        <v>106</v>
      </c>
      <c r="D15" s="24">
        <v>182900</v>
      </c>
      <c r="E15" s="22">
        <v>1831.5606</v>
      </c>
      <c r="F15" s="23">
        <v>1.85685445195344</v>
      </c>
      <c r="G15" s="23"/>
      <c r="H15" s="23"/>
      <c r="I15" s="22"/>
    </row>
    <row r="16" spans="1:9" x14ac:dyDescent="0.2">
      <c r="A16" s="21" t="s">
        <v>156</v>
      </c>
      <c r="B16" s="21" t="s">
        <v>155</v>
      </c>
      <c r="C16" s="21" t="s">
        <v>117</v>
      </c>
      <c r="D16" s="24">
        <v>335400</v>
      </c>
      <c r="E16" s="22">
        <v>1714.0617</v>
      </c>
      <c r="F16" s="23">
        <v>1.7377328921401201</v>
      </c>
      <c r="G16" s="23"/>
      <c r="H16" s="23"/>
      <c r="I16" s="22"/>
    </row>
    <row r="17" spans="1:9" x14ac:dyDescent="0.2">
      <c r="A17" s="21" t="s">
        <v>108</v>
      </c>
      <c r="B17" s="21" t="s">
        <v>107</v>
      </c>
      <c r="C17" s="21" t="s">
        <v>90</v>
      </c>
      <c r="D17" s="24">
        <v>164300</v>
      </c>
      <c r="E17" s="22">
        <v>1707.5699</v>
      </c>
      <c r="F17" s="23">
        <v>1.73115144038188</v>
      </c>
      <c r="G17" s="23"/>
      <c r="H17" s="23"/>
      <c r="I17" s="22"/>
    </row>
    <row r="18" spans="1:9" x14ac:dyDescent="0.2">
      <c r="A18" s="21" t="s">
        <v>116</v>
      </c>
      <c r="B18" s="21" t="s">
        <v>115</v>
      </c>
      <c r="C18" s="21" t="s">
        <v>117</v>
      </c>
      <c r="D18" s="24">
        <v>118200</v>
      </c>
      <c r="E18" s="22">
        <v>1580.6886</v>
      </c>
      <c r="F18" s="23">
        <v>1.6025179096242099</v>
      </c>
      <c r="G18" s="23"/>
      <c r="H18" s="23"/>
      <c r="I18" s="22"/>
    </row>
    <row r="19" spans="1:9" x14ac:dyDescent="0.2">
      <c r="A19" s="21" t="s">
        <v>113</v>
      </c>
      <c r="B19" s="21" t="s">
        <v>112</v>
      </c>
      <c r="C19" s="21" t="s">
        <v>114</v>
      </c>
      <c r="D19" s="24">
        <v>277200</v>
      </c>
      <c r="E19" s="22">
        <v>1556.3394000000001</v>
      </c>
      <c r="F19" s="23">
        <v>1.5778324471713101</v>
      </c>
      <c r="G19" s="23"/>
      <c r="H19" s="23"/>
      <c r="I19" s="22"/>
    </row>
    <row r="20" spans="1:9" x14ac:dyDescent="0.2">
      <c r="A20" s="21" t="s">
        <v>110</v>
      </c>
      <c r="B20" s="21" t="s">
        <v>109</v>
      </c>
      <c r="C20" s="21" t="s">
        <v>111</v>
      </c>
      <c r="D20" s="24">
        <v>871600</v>
      </c>
      <c r="E20" s="22">
        <v>1450.7782</v>
      </c>
      <c r="F20" s="23">
        <v>1.4708134469954199</v>
      </c>
      <c r="G20" s="23"/>
      <c r="H20" s="23"/>
      <c r="I20" s="22"/>
    </row>
    <row r="21" spans="1:9" x14ac:dyDescent="0.2">
      <c r="A21" s="21" t="s">
        <v>127</v>
      </c>
      <c r="B21" s="21" t="s">
        <v>126</v>
      </c>
      <c r="C21" s="21" t="s">
        <v>128</v>
      </c>
      <c r="D21" s="24">
        <v>1396400</v>
      </c>
      <c r="E21" s="22">
        <v>1341.2421999999999</v>
      </c>
      <c r="F21" s="23">
        <v>1.35976475483139</v>
      </c>
      <c r="G21" s="23"/>
      <c r="H21" s="23"/>
      <c r="I21" s="22"/>
    </row>
    <row r="22" spans="1:9" x14ac:dyDescent="0.2">
      <c r="A22" s="21" t="s">
        <v>228</v>
      </c>
      <c r="B22" s="21" t="s">
        <v>227</v>
      </c>
      <c r="C22" s="21" t="s">
        <v>166</v>
      </c>
      <c r="D22" s="24">
        <v>7700</v>
      </c>
      <c r="E22" s="22">
        <v>1329.3434</v>
      </c>
      <c r="F22" s="23">
        <v>1.34770163240295</v>
      </c>
      <c r="G22" s="23"/>
      <c r="H22" s="23"/>
      <c r="I22" s="22"/>
    </row>
    <row r="23" spans="1:9" x14ac:dyDescent="0.2">
      <c r="A23" s="21" t="s">
        <v>119</v>
      </c>
      <c r="B23" s="21" t="s">
        <v>118</v>
      </c>
      <c r="C23" s="21" t="s">
        <v>120</v>
      </c>
      <c r="D23" s="24">
        <v>18800</v>
      </c>
      <c r="E23" s="22">
        <v>1308.3014000000001</v>
      </c>
      <c r="F23" s="23">
        <v>1.3263690423821799</v>
      </c>
      <c r="G23" s="23"/>
      <c r="H23" s="23"/>
      <c r="I23" s="22"/>
    </row>
    <row r="24" spans="1:9" x14ac:dyDescent="0.2">
      <c r="A24" s="21" t="s">
        <v>125</v>
      </c>
      <c r="B24" s="21" t="s">
        <v>124</v>
      </c>
      <c r="C24" s="21" t="s">
        <v>85</v>
      </c>
      <c r="D24" s="24">
        <v>106200</v>
      </c>
      <c r="E24" s="22">
        <v>1295.7462</v>
      </c>
      <c r="F24" s="23">
        <v>1.3136404550697101</v>
      </c>
      <c r="G24" s="23"/>
      <c r="H24" s="23"/>
      <c r="I24" s="22"/>
    </row>
    <row r="25" spans="1:9" x14ac:dyDescent="0.2">
      <c r="A25" s="21" t="s">
        <v>133</v>
      </c>
      <c r="B25" s="21" t="s">
        <v>132</v>
      </c>
      <c r="C25" s="21" t="s">
        <v>106</v>
      </c>
      <c r="D25" s="24">
        <v>30000</v>
      </c>
      <c r="E25" s="22">
        <v>1271.2650000000001</v>
      </c>
      <c r="F25" s="23">
        <v>1.2888211696968099</v>
      </c>
      <c r="G25" s="23"/>
      <c r="H25" s="23"/>
      <c r="I25" s="22"/>
    </row>
    <row r="26" spans="1:9" x14ac:dyDescent="0.2">
      <c r="A26" s="21" t="s">
        <v>122</v>
      </c>
      <c r="B26" s="21" t="s">
        <v>121</v>
      </c>
      <c r="C26" s="21" t="s">
        <v>123</v>
      </c>
      <c r="D26" s="24">
        <v>140000</v>
      </c>
      <c r="E26" s="22">
        <v>1228.57</v>
      </c>
      <c r="F26" s="23">
        <v>1.2455365517452399</v>
      </c>
      <c r="G26" s="23"/>
      <c r="H26" s="23"/>
      <c r="I26" s="22"/>
    </row>
    <row r="27" spans="1:9" x14ac:dyDescent="0.2">
      <c r="A27" s="21" t="s">
        <v>137</v>
      </c>
      <c r="B27" s="21" t="s">
        <v>136</v>
      </c>
      <c r="C27" s="21" t="s">
        <v>138</v>
      </c>
      <c r="D27" s="24">
        <v>344000</v>
      </c>
      <c r="E27" s="22">
        <v>1157.3879999999999</v>
      </c>
      <c r="F27" s="23">
        <v>1.17337152832262</v>
      </c>
      <c r="G27" s="23"/>
      <c r="H27" s="23"/>
      <c r="I27" s="22"/>
    </row>
    <row r="28" spans="1:9" x14ac:dyDescent="0.2">
      <c r="A28" s="21" t="s">
        <v>130</v>
      </c>
      <c r="B28" s="21" t="s">
        <v>129</v>
      </c>
      <c r="C28" s="21" t="s">
        <v>131</v>
      </c>
      <c r="D28" s="24">
        <v>358600</v>
      </c>
      <c r="E28" s="22">
        <v>1156.8435999999999</v>
      </c>
      <c r="F28" s="23">
        <v>1.1728196101585999</v>
      </c>
      <c r="G28" s="23"/>
      <c r="H28" s="23"/>
      <c r="I28" s="22"/>
    </row>
    <row r="29" spans="1:9" x14ac:dyDescent="0.2">
      <c r="A29" s="21" t="s">
        <v>140</v>
      </c>
      <c r="B29" s="21" t="s">
        <v>139</v>
      </c>
      <c r="C29" s="21" t="s">
        <v>141</v>
      </c>
      <c r="D29" s="24">
        <v>143000</v>
      </c>
      <c r="E29" s="22">
        <v>1137.5650000000001</v>
      </c>
      <c r="F29" s="23">
        <v>1.1532747726918899</v>
      </c>
      <c r="G29" s="23"/>
      <c r="H29" s="23"/>
      <c r="I29" s="22"/>
    </row>
    <row r="30" spans="1:9" x14ac:dyDescent="0.2">
      <c r="A30" s="21" t="s">
        <v>135</v>
      </c>
      <c r="B30" s="21" t="s">
        <v>134</v>
      </c>
      <c r="C30" s="21" t="s">
        <v>90</v>
      </c>
      <c r="D30" s="24">
        <v>111800</v>
      </c>
      <c r="E30" s="22">
        <v>1136.3352</v>
      </c>
      <c r="F30" s="23">
        <v>1.1520279891538401</v>
      </c>
      <c r="G30" s="23"/>
      <c r="H30" s="23"/>
      <c r="I30" s="22"/>
    </row>
    <row r="31" spans="1:9" x14ac:dyDescent="0.2">
      <c r="A31" s="21" t="s">
        <v>151</v>
      </c>
      <c r="B31" s="21" t="s">
        <v>150</v>
      </c>
      <c r="C31" s="21" t="s">
        <v>152</v>
      </c>
      <c r="D31" s="24">
        <v>13400</v>
      </c>
      <c r="E31" s="22">
        <v>1124.8764000000001</v>
      </c>
      <c r="F31" s="23">
        <v>1.1404109431254199</v>
      </c>
      <c r="G31" s="23"/>
      <c r="H31" s="23"/>
      <c r="I31" s="22"/>
    </row>
    <row r="32" spans="1:9" x14ac:dyDescent="0.2">
      <c r="A32" s="21" t="s">
        <v>158</v>
      </c>
      <c r="B32" s="21" t="s">
        <v>157</v>
      </c>
      <c r="C32" s="21" t="s">
        <v>159</v>
      </c>
      <c r="D32" s="24">
        <v>45400</v>
      </c>
      <c r="E32" s="22">
        <v>971.62810000000002</v>
      </c>
      <c r="F32" s="23">
        <v>0.98504628409677797</v>
      </c>
      <c r="G32" s="23"/>
      <c r="H32" s="23"/>
      <c r="I32" s="22"/>
    </row>
    <row r="33" spans="1:9" x14ac:dyDescent="0.2">
      <c r="A33" s="21" t="s">
        <v>143</v>
      </c>
      <c r="B33" s="21" t="s">
        <v>142</v>
      </c>
      <c r="C33" s="21" t="s">
        <v>144</v>
      </c>
      <c r="D33" s="24">
        <v>334800</v>
      </c>
      <c r="E33" s="22">
        <v>962.55</v>
      </c>
      <c r="F33" s="23">
        <v>0.97584281553544405</v>
      </c>
      <c r="G33" s="23"/>
      <c r="H33" s="23"/>
      <c r="I33" s="22"/>
    </row>
    <row r="34" spans="1:9" x14ac:dyDescent="0.2">
      <c r="A34" s="21" t="s">
        <v>148</v>
      </c>
      <c r="B34" s="21" t="s">
        <v>147</v>
      </c>
      <c r="C34" s="21" t="s">
        <v>149</v>
      </c>
      <c r="D34" s="24">
        <v>35100</v>
      </c>
      <c r="E34" s="22">
        <v>888.46875</v>
      </c>
      <c r="F34" s="23">
        <v>0.900738503470216</v>
      </c>
      <c r="G34" s="23"/>
      <c r="H34" s="23"/>
      <c r="I34" s="22"/>
    </row>
    <row r="35" spans="1:9" x14ac:dyDescent="0.2">
      <c r="A35" s="21" t="s">
        <v>163</v>
      </c>
      <c r="B35" s="21" t="s">
        <v>162</v>
      </c>
      <c r="C35" s="21" t="s">
        <v>152</v>
      </c>
      <c r="D35" s="24">
        <v>224100</v>
      </c>
      <c r="E35" s="22">
        <v>869.39594999999997</v>
      </c>
      <c r="F35" s="23">
        <v>0.88140230810151299</v>
      </c>
      <c r="G35" s="23"/>
      <c r="H35" s="23"/>
      <c r="I35" s="22"/>
    </row>
    <row r="36" spans="1:9" x14ac:dyDescent="0.2">
      <c r="A36" s="21" t="s">
        <v>154</v>
      </c>
      <c r="B36" s="21" t="s">
        <v>153</v>
      </c>
      <c r="C36" s="21" t="s">
        <v>144</v>
      </c>
      <c r="D36" s="24">
        <v>1408000</v>
      </c>
      <c r="E36" s="22">
        <v>834.94399999999996</v>
      </c>
      <c r="F36" s="23">
        <v>0.84647457667074499</v>
      </c>
      <c r="G36" s="23"/>
      <c r="H36" s="23"/>
      <c r="I36" s="22"/>
    </row>
    <row r="37" spans="1:9" x14ac:dyDescent="0.2">
      <c r="A37" s="21" t="s">
        <v>168</v>
      </c>
      <c r="B37" s="21" t="s">
        <v>167</v>
      </c>
      <c r="C37" s="21" t="s">
        <v>169</v>
      </c>
      <c r="D37" s="24">
        <v>83600</v>
      </c>
      <c r="E37" s="22">
        <v>678.03779999999995</v>
      </c>
      <c r="F37" s="23">
        <v>0.68740150204296702</v>
      </c>
      <c r="G37" s="23"/>
      <c r="H37" s="23"/>
      <c r="I37" s="22"/>
    </row>
    <row r="38" spans="1:9" x14ac:dyDescent="0.2">
      <c r="A38" s="21" t="s">
        <v>178</v>
      </c>
      <c r="B38" s="21" t="s">
        <v>177</v>
      </c>
      <c r="C38" s="21" t="s">
        <v>179</v>
      </c>
      <c r="D38" s="24">
        <v>142000</v>
      </c>
      <c r="E38" s="22">
        <v>640.846</v>
      </c>
      <c r="F38" s="23">
        <v>0.64969608328359796</v>
      </c>
      <c r="G38" s="23"/>
      <c r="H38" s="23"/>
      <c r="I38" s="22"/>
    </row>
    <row r="39" spans="1:9" x14ac:dyDescent="0.2">
      <c r="A39" s="21" t="s">
        <v>171</v>
      </c>
      <c r="B39" s="21" t="s">
        <v>170</v>
      </c>
      <c r="C39" s="21" t="s">
        <v>128</v>
      </c>
      <c r="D39" s="24">
        <v>242200</v>
      </c>
      <c r="E39" s="22">
        <v>638.68140000000005</v>
      </c>
      <c r="F39" s="23">
        <v>0.64750159015751796</v>
      </c>
      <c r="G39" s="23"/>
      <c r="H39" s="23"/>
      <c r="I39" s="22"/>
    </row>
    <row r="40" spans="1:9" x14ac:dyDescent="0.2">
      <c r="A40" s="21" t="s">
        <v>175</v>
      </c>
      <c r="B40" s="21" t="s">
        <v>174</v>
      </c>
      <c r="C40" s="21" t="s">
        <v>176</v>
      </c>
      <c r="D40" s="24">
        <v>311000</v>
      </c>
      <c r="E40" s="22">
        <v>637.08349999999996</v>
      </c>
      <c r="F40" s="23">
        <v>0.64588162315845898</v>
      </c>
      <c r="G40" s="23"/>
      <c r="H40" s="23"/>
      <c r="I40" s="22"/>
    </row>
    <row r="41" spans="1:9" x14ac:dyDescent="0.2">
      <c r="A41" s="21" t="s">
        <v>181</v>
      </c>
      <c r="B41" s="21" t="s">
        <v>180</v>
      </c>
      <c r="C41" s="21" t="s">
        <v>120</v>
      </c>
      <c r="D41" s="24">
        <v>26000</v>
      </c>
      <c r="E41" s="22">
        <v>634.81600000000003</v>
      </c>
      <c r="F41" s="23">
        <v>0.64358280898337605</v>
      </c>
      <c r="G41" s="23"/>
      <c r="H41" s="23"/>
      <c r="I41" s="22"/>
    </row>
    <row r="42" spans="1:9" x14ac:dyDescent="0.2">
      <c r="A42" s="21" t="s">
        <v>173</v>
      </c>
      <c r="B42" s="21" t="s">
        <v>172</v>
      </c>
      <c r="C42" s="21" t="s">
        <v>138</v>
      </c>
      <c r="D42" s="24">
        <v>142800</v>
      </c>
      <c r="E42" s="22">
        <v>627.24900000000002</v>
      </c>
      <c r="F42" s="23">
        <v>0.63591130871309698</v>
      </c>
      <c r="G42" s="23"/>
      <c r="H42" s="23"/>
      <c r="I42" s="22"/>
    </row>
    <row r="43" spans="1:9" x14ac:dyDescent="0.2">
      <c r="A43" s="21" t="s">
        <v>191</v>
      </c>
      <c r="B43" s="21" t="s">
        <v>190</v>
      </c>
      <c r="C43" s="21" t="s">
        <v>192</v>
      </c>
      <c r="D43" s="24">
        <v>24700</v>
      </c>
      <c r="E43" s="22">
        <v>623.09455000000003</v>
      </c>
      <c r="F43" s="23">
        <v>0.63169948575844403</v>
      </c>
      <c r="G43" s="23"/>
      <c r="H43" s="23"/>
      <c r="I43" s="22"/>
    </row>
    <row r="44" spans="1:9" x14ac:dyDescent="0.2">
      <c r="A44" s="21" t="s">
        <v>183</v>
      </c>
      <c r="B44" s="21" t="s">
        <v>182</v>
      </c>
      <c r="C44" s="21" t="s">
        <v>184</v>
      </c>
      <c r="D44" s="24">
        <v>39300</v>
      </c>
      <c r="E44" s="22">
        <v>610.80060000000003</v>
      </c>
      <c r="F44" s="23">
        <v>0.61923575630849104</v>
      </c>
      <c r="G44" s="23"/>
      <c r="H44" s="23"/>
      <c r="I44" s="22"/>
    </row>
    <row r="45" spans="1:9" x14ac:dyDescent="0.2">
      <c r="A45" s="21" t="s">
        <v>186</v>
      </c>
      <c r="B45" s="21" t="s">
        <v>185</v>
      </c>
      <c r="C45" s="21" t="s">
        <v>101</v>
      </c>
      <c r="D45" s="24">
        <v>256700</v>
      </c>
      <c r="E45" s="22">
        <v>603.63004999999998</v>
      </c>
      <c r="F45" s="23">
        <v>0.61196618101272704</v>
      </c>
      <c r="G45" s="23"/>
      <c r="H45" s="23"/>
      <c r="I45" s="22"/>
    </row>
    <row r="46" spans="1:9" x14ac:dyDescent="0.2">
      <c r="A46" s="21" t="s">
        <v>165</v>
      </c>
      <c r="B46" s="21" t="s">
        <v>164</v>
      </c>
      <c r="C46" s="21" t="s">
        <v>166</v>
      </c>
      <c r="D46" s="24">
        <v>316600</v>
      </c>
      <c r="E46" s="22">
        <v>570.67150000000004</v>
      </c>
      <c r="F46" s="23">
        <v>0.57855247343601401</v>
      </c>
      <c r="G46" s="23"/>
      <c r="H46" s="23"/>
      <c r="I46" s="22"/>
    </row>
    <row r="47" spans="1:9" x14ac:dyDescent="0.2">
      <c r="A47" s="21" t="s">
        <v>161</v>
      </c>
      <c r="B47" s="21" t="s">
        <v>160</v>
      </c>
      <c r="C47" s="21" t="s">
        <v>120</v>
      </c>
      <c r="D47" s="24">
        <v>152900</v>
      </c>
      <c r="E47" s="22">
        <v>558.16144999999995</v>
      </c>
      <c r="F47" s="23">
        <v>0.56586965964505298</v>
      </c>
      <c r="G47" s="23"/>
      <c r="H47" s="23"/>
      <c r="I47" s="22"/>
    </row>
    <row r="48" spans="1:9" x14ac:dyDescent="0.2">
      <c r="A48" s="21" t="s">
        <v>188</v>
      </c>
      <c r="B48" s="21" t="s">
        <v>187</v>
      </c>
      <c r="C48" s="21" t="s">
        <v>189</v>
      </c>
      <c r="D48" s="24">
        <v>115700</v>
      </c>
      <c r="E48" s="22">
        <v>518.68309999999997</v>
      </c>
      <c r="F48" s="23">
        <v>0.52584611363009903</v>
      </c>
      <c r="G48" s="23"/>
      <c r="H48" s="23"/>
      <c r="I48" s="22"/>
    </row>
    <row r="49" spans="1:11" x14ac:dyDescent="0.2">
      <c r="A49" s="21" t="s">
        <v>197</v>
      </c>
      <c r="B49" s="21" t="s">
        <v>196</v>
      </c>
      <c r="C49" s="21" t="s">
        <v>169</v>
      </c>
      <c r="D49" s="24">
        <v>46300</v>
      </c>
      <c r="E49" s="22">
        <v>501.31324999999998</v>
      </c>
      <c r="F49" s="23">
        <v>0.50823638600095999</v>
      </c>
      <c r="G49" s="23"/>
      <c r="H49" s="23"/>
      <c r="I49" s="22"/>
    </row>
    <row r="50" spans="1:11" x14ac:dyDescent="0.2">
      <c r="A50" s="21" t="s">
        <v>194</v>
      </c>
      <c r="B50" s="21" t="s">
        <v>193</v>
      </c>
      <c r="C50" s="21" t="s">
        <v>195</v>
      </c>
      <c r="D50" s="24">
        <v>90200</v>
      </c>
      <c r="E50" s="22">
        <v>298.96789999999999</v>
      </c>
      <c r="F50" s="23">
        <v>0.30309664671000902</v>
      </c>
      <c r="G50" s="23"/>
      <c r="H50" s="23"/>
      <c r="I50" s="22"/>
    </row>
    <row r="51" spans="1:11" x14ac:dyDescent="0.2">
      <c r="A51" s="20" t="s">
        <v>27</v>
      </c>
      <c r="B51" s="20"/>
      <c r="C51" s="20"/>
      <c r="D51" s="20"/>
      <c r="E51" s="25">
        <f>SUM(E7:E50)</f>
        <v>64027.60100000001</v>
      </c>
      <c r="F51" s="26">
        <f>SUM(F7:F50)</f>
        <v>64.91182217216766</v>
      </c>
      <c r="G51" s="26"/>
      <c r="H51" s="26"/>
      <c r="I51" s="25"/>
      <c r="J51" s="14"/>
      <c r="K51" s="14"/>
    </row>
    <row r="52" spans="1:11" x14ac:dyDescent="0.2">
      <c r="A52" s="21"/>
      <c r="B52" s="21"/>
      <c r="C52" s="21"/>
      <c r="D52" s="21"/>
      <c r="E52" s="22"/>
      <c r="F52" s="23"/>
      <c r="G52" s="23"/>
      <c r="H52" s="23"/>
      <c r="I52" s="22"/>
    </row>
    <row r="53" spans="1:11" x14ac:dyDescent="0.2">
      <c r="A53" s="20" t="s">
        <v>834</v>
      </c>
      <c r="B53" s="21"/>
      <c r="C53" s="21"/>
      <c r="D53" s="21"/>
      <c r="E53" s="22"/>
      <c r="F53" s="23"/>
      <c r="G53" s="23"/>
      <c r="H53" s="23"/>
      <c r="I53" s="22"/>
    </row>
    <row r="54" spans="1:11" x14ac:dyDescent="0.2">
      <c r="A54" s="21"/>
      <c r="B54" s="21" t="s">
        <v>835</v>
      </c>
      <c r="C54" s="21"/>
      <c r="D54" s="21"/>
      <c r="E54" s="22"/>
      <c r="F54" s="23"/>
      <c r="G54" s="23">
        <v>-16222.30335</v>
      </c>
      <c r="H54" s="22">
        <v>-16.446333359860802</v>
      </c>
      <c r="I54" s="22"/>
    </row>
    <row r="55" spans="1:11" x14ac:dyDescent="0.2">
      <c r="A55" s="21"/>
      <c r="B55" s="21"/>
      <c r="C55" s="21"/>
      <c r="D55" s="21"/>
      <c r="E55" s="22"/>
      <c r="F55" s="23"/>
      <c r="G55" s="26">
        <f>SUM(G54)</f>
        <v>-16222.30335</v>
      </c>
      <c r="H55" s="26">
        <f>SUM(H54)</f>
        <v>-16.446333359860802</v>
      </c>
      <c r="I55" s="22"/>
    </row>
    <row r="56" spans="1:11" x14ac:dyDescent="0.2">
      <c r="A56" s="20" t="s">
        <v>25</v>
      </c>
      <c r="B56" s="21"/>
      <c r="C56" s="21"/>
      <c r="D56" s="21"/>
      <c r="E56" s="22"/>
      <c r="F56" s="23"/>
      <c r="G56" s="23"/>
      <c r="H56" s="23"/>
      <c r="I56" s="22"/>
    </row>
    <row r="57" spans="1:11" x14ac:dyDescent="0.2">
      <c r="A57" s="20" t="s">
        <v>26</v>
      </c>
      <c r="B57" s="21"/>
      <c r="C57" s="21"/>
      <c r="D57" s="21"/>
      <c r="E57" s="22"/>
      <c r="F57" s="23"/>
      <c r="G57" s="23"/>
      <c r="H57" s="23"/>
      <c r="I57" s="22"/>
    </row>
    <row r="58" spans="1:11" x14ac:dyDescent="0.2">
      <c r="A58" s="21" t="s">
        <v>226</v>
      </c>
      <c r="B58" s="21" t="s">
        <v>225</v>
      </c>
      <c r="C58" s="21" t="s">
        <v>77</v>
      </c>
      <c r="D58" s="24">
        <v>150</v>
      </c>
      <c r="E58" s="22">
        <v>1550.9937328999999</v>
      </c>
      <c r="F58" s="23">
        <v>1.5724129564084599</v>
      </c>
      <c r="G58" s="23"/>
      <c r="H58" s="23"/>
      <c r="I58" s="22">
        <v>7.79</v>
      </c>
    </row>
    <row r="59" spans="1:11" x14ac:dyDescent="0.2">
      <c r="A59" s="21" t="s">
        <v>224</v>
      </c>
      <c r="B59" s="21" t="s">
        <v>223</v>
      </c>
      <c r="C59" s="21" t="s">
        <v>77</v>
      </c>
      <c r="D59" s="24">
        <v>150</v>
      </c>
      <c r="E59" s="22">
        <v>1539.8399178</v>
      </c>
      <c r="F59" s="23">
        <v>1.5611051071215201</v>
      </c>
      <c r="G59" s="23"/>
      <c r="H59" s="23"/>
      <c r="I59" s="22">
        <v>7.8250000000000002</v>
      </c>
    </row>
    <row r="60" spans="1:11" x14ac:dyDescent="0.2">
      <c r="A60" s="20" t="s">
        <v>27</v>
      </c>
      <c r="B60" s="20"/>
      <c r="C60" s="20"/>
      <c r="D60" s="20"/>
      <c r="E60" s="25">
        <f>SUM(E57:E59)</f>
        <v>3090.8336506999999</v>
      </c>
      <c r="F60" s="26">
        <f>SUM(F57:F59)</f>
        <v>3.13351806352998</v>
      </c>
      <c r="G60" s="26"/>
      <c r="H60" s="26"/>
      <c r="I60" s="25"/>
      <c r="J60" s="14"/>
      <c r="K60" s="14"/>
    </row>
    <row r="61" spans="1:11" x14ac:dyDescent="0.2">
      <c r="A61" s="21"/>
      <c r="B61" s="21"/>
      <c r="C61" s="21"/>
      <c r="D61" s="21"/>
      <c r="E61" s="22"/>
      <c r="F61" s="23"/>
      <c r="G61" s="23"/>
      <c r="H61" s="23"/>
      <c r="I61" s="22"/>
    </row>
    <row r="62" spans="1:11" x14ac:dyDescent="0.2">
      <c r="A62" s="20" t="s">
        <v>44</v>
      </c>
      <c r="B62" s="21"/>
      <c r="C62" s="21"/>
      <c r="D62" s="21"/>
      <c r="E62" s="22"/>
      <c r="F62" s="23"/>
      <c r="G62" s="23"/>
      <c r="H62" s="23"/>
      <c r="I62" s="22"/>
    </row>
    <row r="63" spans="1:11" x14ac:dyDescent="0.2">
      <c r="A63" s="20" t="s">
        <v>45</v>
      </c>
      <c r="B63" s="21"/>
      <c r="C63" s="21"/>
      <c r="D63" s="21"/>
      <c r="E63" s="22"/>
      <c r="F63" s="23"/>
      <c r="G63" s="23"/>
      <c r="H63" s="23"/>
      <c r="I63" s="22"/>
    </row>
    <row r="64" spans="1:11" x14ac:dyDescent="0.2">
      <c r="A64" s="21" t="s">
        <v>230</v>
      </c>
      <c r="B64" s="21" t="s">
        <v>229</v>
      </c>
      <c r="C64" s="21" t="s">
        <v>46</v>
      </c>
      <c r="D64" s="24">
        <v>500</v>
      </c>
      <c r="E64" s="22">
        <v>2464.2975000000001</v>
      </c>
      <c r="F64" s="23">
        <v>2.4983294485657401</v>
      </c>
      <c r="G64" s="23"/>
      <c r="H64" s="23"/>
      <c r="I64" s="22">
        <v>6.6101000000000001</v>
      </c>
    </row>
    <row r="65" spans="1:11" x14ac:dyDescent="0.2">
      <c r="A65" s="21" t="s">
        <v>232</v>
      </c>
      <c r="B65" s="21" t="s">
        <v>231</v>
      </c>
      <c r="C65" s="21" t="s">
        <v>46</v>
      </c>
      <c r="D65" s="24">
        <v>500</v>
      </c>
      <c r="E65" s="22">
        <v>2378.3150000000001</v>
      </c>
      <c r="F65" s="23">
        <v>2.4111595302375801</v>
      </c>
      <c r="G65" s="23"/>
      <c r="H65" s="23"/>
      <c r="I65" s="22">
        <v>7.47</v>
      </c>
    </row>
    <row r="66" spans="1:11" x14ac:dyDescent="0.2">
      <c r="A66" s="21" t="s">
        <v>50</v>
      </c>
      <c r="B66" s="21" t="s">
        <v>49</v>
      </c>
      <c r="C66" s="21" t="s">
        <v>47</v>
      </c>
      <c r="D66" s="24">
        <v>500</v>
      </c>
      <c r="E66" s="22">
        <v>2377.8975</v>
      </c>
      <c r="F66" s="23">
        <v>2.4107362645625598</v>
      </c>
      <c r="G66" s="23"/>
      <c r="H66" s="23"/>
      <c r="I66" s="22">
        <v>7.3498999999999999</v>
      </c>
    </row>
    <row r="67" spans="1:11" x14ac:dyDescent="0.2">
      <c r="A67" s="21" t="s">
        <v>234</v>
      </c>
      <c r="B67" s="21" t="s">
        <v>233</v>
      </c>
      <c r="C67" s="21" t="s">
        <v>48</v>
      </c>
      <c r="D67" s="24">
        <v>500</v>
      </c>
      <c r="E67" s="22">
        <v>2376.16</v>
      </c>
      <c r="F67" s="23">
        <v>2.4089747696875001</v>
      </c>
      <c r="G67" s="23"/>
      <c r="H67" s="23"/>
      <c r="I67" s="22">
        <v>7.46</v>
      </c>
    </row>
    <row r="68" spans="1:11" x14ac:dyDescent="0.2">
      <c r="A68" s="20" t="s">
        <v>27</v>
      </c>
      <c r="B68" s="20"/>
      <c r="C68" s="20"/>
      <c r="D68" s="20"/>
      <c r="E68" s="25">
        <f>SUM(E63:E67)</f>
        <v>9596.67</v>
      </c>
      <c r="F68" s="26">
        <f>SUM(F63:F67)</f>
        <v>9.7292000130533811</v>
      </c>
      <c r="G68" s="26"/>
      <c r="H68" s="26"/>
      <c r="I68" s="25"/>
      <c r="J68" s="14"/>
      <c r="K68" s="14"/>
    </row>
    <row r="69" spans="1:11" x14ac:dyDescent="0.2">
      <c r="A69" s="21"/>
      <c r="B69" s="21"/>
      <c r="C69" s="21"/>
      <c r="D69" s="21"/>
      <c r="E69" s="22"/>
      <c r="F69" s="23"/>
      <c r="G69" s="23"/>
      <c r="H69" s="23"/>
      <c r="I69" s="22"/>
    </row>
    <row r="70" spans="1:11" x14ac:dyDescent="0.2">
      <c r="A70" s="20" t="s">
        <v>52</v>
      </c>
      <c r="B70" s="21"/>
      <c r="C70" s="21"/>
      <c r="D70" s="21"/>
      <c r="E70" s="22"/>
      <c r="F70" s="23"/>
      <c r="G70" s="23"/>
      <c r="H70" s="23"/>
      <c r="I70" s="22"/>
    </row>
    <row r="71" spans="1:11" x14ac:dyDescent="0.2">
      <c r="A71" s="21" t="s">
        <v>236</v>
      </c>
      <c r="B71" s="21" t="s">
        <v>235</v>
      </c>
      <c r="C71" s="21" t="s">
        <v>51</v>
      </c>
      <c r="D71" s="24">
        <v>500</v>
      </c>
      <c r="E71" s="22">
        <v>2322.8649999999998</v>
      </c>
      <c r="F71" s="23">
        <v>2.3549437657355301</v>
      </c>
      <c r="G71" s="23"/>
      <c r="H71" s="23"/>
      <c r="I71" s="22">
        <v>7.8849999999999998</v>
      </c>
    </row>
    <row r="72" spans="1:11" x14ac:dyDescent="0.2">
      <c r="A72" s="21" t="s">
        <v>54</v>
      </c>
      <c r="B72" s="21" t="s">
        <v>53</v>
      </c>
      <c r="C72" s="21" t="s">
        <v>46</v>
      </c>
      <c r="D72" s="24">
        <v>400</v>
      </c>
      <c r="E72" s="22">
        <v>1886.2439999999999</v>
      </c>
      <c r="F72" s="23">
        <v>1.91229302970946</v>
      </c>
      <c r="G72" s="23"/>
      <c r="H72" s="23"/>
      <c r="I72" s="22">
        <v>8.77</v>
      </c>
    </row>
    <row r="73" spans="1:11" x14ac:dyDescent="0.2">
      <c r="A73" s="20" t="s">
        <v>27</v>
      </c>
      <c r="B73" s="20"/>
      <c r="C73" s="20"/>
      <c r="D73" s="20"/>
      <c r="E73" s="25">
        <f>SUM(E70:E72)</f>
        <v>4209.1089999999995</v>
      </c>
      <c r="F73" s="26">
        <f>SUM(F70:F72)</f>
        <v>4.2672367954449903</v>
      </c>
      <c r="G73" s="26"/>
      <c r="H73" s="26"/>
      <c r="I73" s="25"/>
      <c r="J73" s="14"/>
      <c r="K73" s="14"/>
    </row>
    <row r="74" spans="1:11" x14ac:dyDescent="0.2">
      <c r="A74" s="21"/>
      <c r="B74" s="21"/>
      <c r="C74" s="21"/>
      <c r="D74" s="21"/>
      <c r="E74" s="22"/>
      <c r="F74" s="23"/>
      <c r="G74" s="23"/>
      <c r="H74" s="23"/>
      <c r="I74" s="22"/>
    </row>
    <row r="75" spans="1:11" x14ac:dyDescent="0.2">
      <c r="A75" s="20" t="s">
        <v>59</v>
      </c>
      <c r="B75" s="21"/>
      <c r="C75" s="21"/>
      <c r="D75" s="21"/>
      <c r="E75" s="22"/>
      <c r="F75" s="23"/>
      <c r="G75" s="23"/>
      <c r="H75" s="23"/>
      <c r="I75" s="22"/>
    </row>
    <row r="76" spans="1:11" x14ac:dyDescent="0.2">
      <c r="A76" s="21" t="s">
        <v>72</v>
      </c>
      <c r="B76" s="21" t="s">
        <v>71</v>
      </c>
      <c r="C76" s="21" t="s">
        <v>62</v>
      </c>
      <c r="D76" s="24">
        <v>6750000</v>
      </c>
      <c r="E76" s="22">
        <v>6802.5825000000004</v>
      </c>
      <c r="F76" s="23">
        <v>6.8965261645754898</v>
      </c>
      <c r="G76" s="23"/>
      <c r="H76" s="23"/>
      <c r="I76" s="22">
        <v>7.3571593688999997</v>
      </c>
    </row>
    <row r="77" spans="1:11" x14ac:dyDescent="0.2">
      <c r="A77" s="21" t="s">
        <v>68</v>
      </c>
      <c r="B77" s="21" t="s">
        <v>67</v>
      </c>
      <c r="C77" s="21" t="s">
        <v>62</v>
      </c>
      <c r="D77" s="24">
        <v>2000000</v>
      </c>
      <c r="E77" s="22">
        <v>2042.2186667000001</v>
      </c>
      <c r="F77" s="23">
        <v>2.07042170656233</v>
      </c>
      <c r="G77" s="23"/>
      <c r="H77" s="23"/>
      <c r="I77" s="22">
        <v>7.4611086590249798</v>
      </c>
    </row>
    <row r="78" spans="1:11" x14ac:dyDescent="0.2">
      <c r="A78" s="21" t="s">
        <v>66</v>
      </c>
      <c r="B78" s="21" t="s">
        <v>65</v>
      </c>
      <c r="C78" s="21" t="s">
        <v>62</v>
      </c>
      <c r="D78" s="24">
        <v>600000</v>
      </c>
      <c r="E78" s="22">
        <v>609.32619999999997</v>
      </c>
      <c r="F78" s="23">
        <v>0.61774099484443701</v>
      </c>
      <c r="G78" s="23"/>
      <c r="H78" s="23"/>
      <c r="I78" s="22">
        <v>7.5740278041000098</v>
      </c>
    </row>
    <row r="79" spans="1:11" x14ac:dyDescent="0.2">
      <c r="A79" s="20" t="s">
        <v>27</v>
      </c>
      <c r="B79" s="20"/>
      <c r="C79" s="20"/>
      <c r="D79" s="20"/>
      <c r="E79" s="25">
        <f>SUM(E76:E78)</f>
        <v>9454.1273667000005</v>
      </c>
      <c r="F79" s="26">
        <f>SUM(F76:F78)</f>
        <v>9.5846888659822564</v>
      </c>
      <c r="G79" s="26"/>
      <c r="H79" s="26"/>
      <c r="I79" s="25"/>
      <c r="J79" s="14"/>
      <c r="K79" s="14"/>
    </row>
    <row r="80" spans="1:11" x14ac:dyDescent="0.2">
      <c r="A80" s="21"/>
      <c r="B80" s="21"/>
      <c r="C80" s="21"/>
      <c r="D80" s="21"/>
      <c r="E80" s="22"/>
      <c r="F80" s="23"/>
      <c r="G80" s="23"/>
      <c r="H80" s="23"/>
      <c r="I80" s="22"/>
    </row>
    <row r="81" spans="1:11" x14ac:dyDescent="0.2">
      <c r="A81" s="20" t="s">
        <v>30</v>
      </c>
      <c r="B81" s="20"/>
      <c r="C81" s="20"/>
      <c r="D81" s="20"/>
      <c r="E81" s="25">
        <f>E51+E60+E68+E73+E79</f>
        <v>90378.341017400016</v>
      </c>
      <c r="F81" s="26">
        <f>F51+F60+F68+F73+F79</f>
        <v>91.626465910178268</v>
      </c>
      <c r="G81" s="26"/>
      <c r="H81" s="26"/>
      <c r="I81" s="25"/>
      <c r="J81" s="14"/>
      <c r="K81" s="14"/>
    </row>
    <row r="82" spans="1:11" x14ac:dyDescent="0.2">
      <c r="A82" s="20"/>
      <c r="B82" s="20"/>
      <c r="C82" s="20"/>
      <c r="D82" s="20"/>
      <c r="E82" s="25"/>
      <c r="F82" s="26"/>
      <c r="G82" s="26"/>
      <c r="H82" s="26"/>
      <c r="I82" s="25"/>
      <c r="J82" s="14"/>
      <c r="K82" s="14"/>
    </row>
    <row r="83" spans="1:11" x14ac:dyDescent="0.2">
      <c r="A83" s="20" t="s">
        <v>217</v>
      </c>
      <c r="B83" s="20"/>
      <c r="C83" s="20"/>
      <c r="D83" s="20"/>
      <c r="E83" s="46">
        <v>2707.0913999999998</v>
      </c>
      <c r="F83" s="46">
        <f>E83/E87*100</f>
        <v>2.7444763323336816</v>
      </c>
      <c r="G83" s="46"/>
      <c r="H83" s="46"/>
      <c r="I83" s="25"/>
      <c r="J83" s="14"/>
      <c r="K83" s="14"/>
    </row>
    <row r="84" spans="1:11" x14ac:dyDescent="0.2">
      <c r="A84" s="20"/>
      <c r="B84" s="20"/>
      <c r="C84" s="20"/>
      <c r="D84" s="20"/>
      <c r="E84" s="25"/>
      <c r="F84" s="26"/>
      <c r="G84" s="26"/>
      <c r="H84" s="26"/>
      <c r="I84" s="25"/>
      <c r="J84" s="14"/>
      <c r="K84" s="14"/>
    </row>
    <row r="85" spans="1:11" x14ac:dyDescent="0.2">
      <c r="A85" s="20" t="s">
        <v>32</v>
      </c>
      <c r="B85" s="20"/>
      <c r="C85" s="20"/>
      <c r="D85" s="20"/>
      <c r="E85" s="25">
        <f>E87-(E51+E60+E68+E73+E79+E83)</f>
        <v>5552.379397799974</v>
      </c>
      <c r="F85" s="26">
        <f>F87-(F51+F60+F68+F73+F79+F83)</f>
        <v>5.6290577574880558</v>
      </c>
      <c r="G85" s="26"/>
      <c r="H85" s="26"/>
      <c r="I85" s="25"/>
      <c r="J85" s="14"/>
      <c r="K85" s="14"/>
    </row>
    <row r="86" spans="1:11" x14ac:dyDescent="0.2">
      <c r="A86" s="21"/>
      <c r="B86" s="21"/>
      <c r="C86" s="21"/>
      <c r="D86" s="21"/>
      <c r="E86" s="22"/>
      <c r="F86" s="23"/>
      <c r="G86" s="23"/>
      <c r="H86" s="23"/>
      <c r="I86" s="22"/>
    </row>
    <row r="87" spans="1:11" x14ac:dyDescent="0.2">
      <c r="A87" s="27" t="s">
        <v>31</v>
      </c>
      <c r="B87" s="27"/>
      <c r="C87" s="27"/>
      <c r="D87" s="27"/>
      <c r="E87" s="28">
        <v>98637.811815199995</v>
      </c>
      <c r="F87" s="29">
        <v>100</v>
      </c>
      <c r="G87" s="29"/>
      <c r="H87" s="29"/>
      <c r="I87" s="28"/>
      <c r="J87" s="14"/>
      <c r="K87" s="14"/>
    </row>
    <row r="89" spans="1:11" x14ac:dyDescent="0.2">
      <c r="A89" s="14" t="s">
        <v>55</v>
      </c>
    </row>
    <row r="90" spans="1:11" x14ac:dyDescent="0.2">
      <c r="A90" s="14" t="s">
        <v>34</v>
      </c>
    </row>
    <row r="92" spans="1:11" x14ac:dyDescent="0.2">
      <c r="A92" s="14" t="s">
        <v>35</v>
      </c>
    </row>
    <row r="93" spans="1:11" x14ac:dyDescent="0.2">
      <c r="A93" s="14" t="s">
        <v>36</v>
      </c>
    </row>
    <row r="94" spans="1:11" x14ac:dyDescent="0.2">
      <c r="A94" s="14" t="s">
        <v>37</v>
      </c>
      <c r="B94" s="14"/>
      <c r="C94" s="30" t="s">
        <v>1209</v>
      </c>
      <c r="D94" s="14" t="s">
        <v>38</v>
      </c>
    </row>
    <row r="95" spans="1:11" x14ac:dyDescent="0.2">
      <c r="A95" s="7" t="s">
        <v>73</v>
      </c>
      <c r="C95" s="63" t="s">
        <v>1118</v>
      </c>
      <c r="D95" s="31">
        <v>10.194699999999999</v>
      </c>
    </row>
    <row r="96" spans="1:11" x14ac:dyDescent="0.2">
      <c r="A96" s="7" t="s">
        <v>75</v>
      </c>
      <c r="C96" s="63" t="s">
        <v>1118</v>
      </c>
      <c r="D96" s="31">
        <v>10.194699999999999</v>
      </c>
    </row>
    <row r="97" spans="1:5" x14ac:dyDescent="0.2">
      <c r="A97" s="7" t="s">
        <v>74</v>
      </c>
      <c r="C97" s="63" t="s">
        <v>1118</v>
      </c>
      <c r="D97" s="31">
        <v>10.2525</v>
      </c>
    </row>
    <row r="98" spans="1:5" x14ac:dyDescent="0.2">
      <c r="A98" s="7" t="s">
        <v>76</v>
      </c>
      <c r="C98" s="63" t="s">
        <v>1118</v>
      </c>
      <c r="D98" s="31">
        <v>10.2525</v>
      </c>
    </row>
    <row r="100" spans="1:5" x14ac:dyDescent="0.2">
      <c r="A100" s="7" t="s">
        <v>40</v>
      </c>
    </row>
    <row r="102" spans="1:5" x14ac:dyDescent="0.2">
      <c r="A102" s="7" t="s">
        <v>1210</v>
      </c>
    </row>
    <row r="104" spans="1:5" x14ac:dyDescent="0.2">
      <c r="A104" s="14" t="s">
        <v>41</v>
      </c>
      <c r="D104" s="30" t="s">
        <v>42</v>
      </c>
    </row>
    <row r="106" spans="1:5" x14ac:dyDescent="0.2">
      <c r="A106" s="37" t="s">
        <v>837</v>
      </c>
      <c r="D106" s="45" t="s">
        <v>838</v>
      </c>
    </row>
    <row r="108" spans="1:5" x14ac:dyDescent="0.2">
      <c r="A108" s="14" t="s">
        <v>836</v>
      </c>
      <c r="D108" s="32">
        <f>-H55</f>
        <v>16.446333359860802</v>
      </c>
    </row>
    <row r="110" spans="1:5" x14ac:dyDescent="0.2">
      <c r="A110" s="14" t="s">
        <v>839</v>
      </c>
      <c r="D110" s="35">
        <v>0.73843814716585598</v>
      </c>
    </row>
    <row r="112" spans="1:5" x14ac:dyDescent="0.2">
      <c r="A112" s="14" t="s">
        <v>1185</v>
      </c>
      <c r="D112" s="32">
        <v>2.41403799071173</v>
      </c>
      <c r="E112" s="10" t="s">
        <v>43</v>
      </c>
    </row>
    <row r="114" spans="1:11" x14ac:dyDescent="0.2">
      <c r="A114" s="14" t="s">
        <v>840</v>
      </c>
      <c r="D114" s="30" t="s">
        <v>42</v>
      </c>
    </row>
    <row r="116" spans="1:11" x14ac:dyDescent="0.2">
      <c r="A116" s="14" t="s">
        <v>793</v>
      </c>
      <c r="I116" s="11"/>
      <c r="J116" s="11"/>
      <c r="K116" s="11"/>
    </row>
    <row r="117" spans="1:11" x14ac:dyDescent="0.2">
      <c r="I117" s="11"/>
      <c r="J117" s="11"/>
      <c r="K117" s="11"/>
    </row>
    <row r="118" spans="1:11" x14ac:dyDescent="0.2">
      <c r="A118" s="37" t="s">
        <v>795</v>
      </c>
      <c r="I118" s="11"/>
      <c r="J118" s="11"/>
      <c r="K118" s="11"/>
    </row>
    <row r="119" spans="1:11" x14ac:dyDescent="0.2">
      <c r="I119" s="11"/>
      <c r="J119" s="11"/>
      <c r="K119" s="11"/>
    </row>
    <row r="120" spans="1:11" x14ac:dyDescent="0.2">
      <c r="I120" s="11"/>
      <c r="J120" s="11"/>
      <c r="K120" s="11"/>
    </row>
    <row r="121" spans="1:11" x14ac:dyDescent="0.2">
      <c r="I121" s="11"/>
      <c r="J121" s="11"/>
      <c r="K121" s="11"/>
    </row>
    <row r="122" spans="1:11" x14ac:dyDescent="0.2">
      <c r="I122" s="11"/>
      <c r="J122" s="11"/>
      <c r="K122" s="11"/>
    </row>
    <row r="123" spans="1:11" x14ac:dyDescent="0.2">
      <c r="I123" s="11"/>
      <c r="J123" s="11"/>
      <c r="K123" s="11"/>
    </row>
    <row r="124" spans="1:11" x14ac:dyDescent="0.2">
      <c r="I124" s="11"/>
      <c r="J124" s="11"/>
      <c r="K124" s="11"/>
    </row>
    <row r="125" spans="1:11" x14ac:dyDescent="0.2">
      <c r="I125" s="11"/>
      <c r="J125" s="11"/>
      <c r="K125" s="11"/>
    </row>
    <row r="126" spans="1:11" x14ac:dyDescent="0.2">
      <c r="I126" s="11"/>
      <c r="J126" s="11"/>
      <c r="K126" s="11"/>
    </row>
    <row r="127" spans="1:11" x14ac:dyDescent="0.2">
      <c r="I127" s="11"/>
      <c r="J127" s="11"/>
      <c r="K127" s="11"/>
    </row>
    <row r="128" spans="1:11" x14ac:dyDescent="0.2">
      <c r="I128" s="11"/>
      <c r="J128" s="11"/>
      <c r="K128" s="11"/>
    </row>
    <row r="129" spans="1:11" x14ac:dyDescent="0.2">
      <c r="I129" s="11"/>
      <c r="J129" s="11"/>
      <c r="K129" s="11"/>
    </row>
    <row r="130" spans="1:11" x14ac:dyDescent="0.2">
      <c r="I130" s="11"/>
      <c r="J130" s="11"/>
      <c r="K130" s="11"/>
    </row>
    <row r="131" spans="1:11" x14ac:dyDescent="0.2">
      <c r="I131" s="11"/>
      <c r="J131" s="11"/>
      <c r="K131" s="11"/>
    </row>
    <row r="132" spans="1:11" x14ac:dyDescent="0.2">
      <c r="I132" s="11"/>
      <c r="J132" s="11"/>
      <c r="K132" s="11"/>
    </row>
    <row r="133" spans="1:11" x14ac:dyDescent="0.2">
      <c r="I133" s="11"/>
      <c r="J133" s="11"/>
      <c r="K133" s="11"/>
    </row>
    <row r="134" spans="1:11" x14ac:dyDescent="0.2">
      <c r="A134" s="37" t="s">
        <v>798</v>
      </c>
      <c r="I134" s="11"/>
      <c r="J134" s="11"/>
      <c r="K134" s="11"/>
    </row>
    <row r="135" spans="1:11" x14ac:dyDescent="0.2">
      <c r="I135" s="11"/>
      <c r="J135" s="11"/>
      <c r="K135" s="11"/>
    </row>
    <row r="136" spans="1:11" x14ac:dyDescent="0.2">
      <c r="A136" s="37" t="s">
        <v>796</v>
      </c>
      <c r="I136" s="11"/>
      <c r="J136" s="11"/>
      <c r="K136" s="11"/>
    </row>
    <row r="137" spans="1:11" x14ac:dyDescent="0.2">
      <c r="I137" s="11"/>
      <c r="J137" s="11"/>
      <c r="K137" s="11"/>
    </row>
    <row r="138" spans="1:11" x14ac:dyDescent="0.2">
      <c r="I138" s="11"/>
      <c r="J138" s="11"/>
      <c r="K138" s="11"/>
    </row>
    <row r="139" spans="1:11" x14ac:dyDescent="0.2">
      <c r="I139" s="11"/>
      <c r="J139" s="11"/>
      <c r="K139" s="11"/>
    </row>
    <row r="140" spans="1:11" x14ac:dyDescent="0.2">
      <c r="I140" s="11"/>
      <c r="J140" s="11"/>
      <c r="K140" s="11"/>
    </row>
    <row r="141" spans="1:11" x14ac:dyDescent="0.2">
      <c r="I141" s="11"/>
      <c r="J141" s="11"/>
      <c r="K141" s="11"/>
    </row>
    <row r="142" spans="1:11" x14ac:dyDescent="0.2">
      <c r="I142" s="11"/>
      <c r="J142" s="11"/>
      <c r="K142" s="11"/>
    </row>
    <row r="143" spans="1:11" x14ac:dyDescent="0.2">
      <c r="I143" s="11"/>
      <c r="J143" s="11"/>
      <c r="K143" s="11"/>
    </row>
    <row r="144" spans="1:11" x14ac:dyDescent="0.2">
      <c r="I144" s="11"/>
      <c r="J144" s="11"/>
      <c r="K144" s="11"/>
    </row>
    <row r="145" spans="9:11" x14ac:dyDescent="0.2">
      <c r="I145" s="11"/>
      <c r="J145" s="11"/>
      <c r="K145" s="11"/>
    </row>
    <row r="146" spans="9:11" x14ac:dyDescent="0.2">
      <c r="I146" s="11"/>
      <c r="J146" s="11"/>
      <c r="K146" s="11"/>
    </row>
    <row r="147" spans="9:11" x14ac:dyDescent="0.2">
      <c r="I147" s="11"/>
      <c r="J147" s="11"/>
      <c r="K147" s="11"/>
    </row>
    <row r="148" spans="9:11" x14ac:dyDescent="0.2">
      <c r="I148" s="11"/>
      <c r="J148" s="11"/>
      <c r="K148" s="11"/>
    </row>
    <row r="149" spans="9:11" x14ac:dyDescent="0.2">
      <c r="I149" s="11"/>
      <c r="J149" s="11"/>
      <c r="K149" s="11"/>
    </row>
    <row r="150" spans="9:11" x14ac:dyDescent="0.2">
      <c r="I150" s="11"/>
      <c r="J150" s="11"/>
      <c r="K150" s="11"/>
    </row>
    <row r="151" spans="9:11" x14ac:dyDescent="0.2">
      <c r="I151" s="11"/>
      <c r="J151" s="11"/>
      <c r="K151" s="11"/>
    </row>
    <row r="152" spans="9:11" x14ac:dyDescent="0.2">
      <c r="I152" s="11"/>
      <c r="J152" s="11"/>
      <c r="K152" s="11"/>
    </row>
    <row r="153" spans="9:11" x14ac:dyDescent="0.2">
      <c r="I153" s="11"/>
      <c r="J153" s="11"/>
      <c r="K153" s="11"/>
    </row>
    <row r="154" spans="9:11" x14ac:dyDescent="0.2">
      <c r="I154" s="11"/>
      <c r="J154" s="11"/>
      <c r="K154" s="11"/>
    </row>
    <row r="155" spans="9:11" x14ac:dyDescent="0.2">
      <c r="I155" s="11"/>
      <c r="J155" s="11"/>
      <c r="K155" s="11"/>
    </row>
    <row r="156" spans="9:11" x14ac:dyDescent="0.2">
      <c r="I156" s="11"/>
      <c r="J156" s="11"/>
      <c r="K156" s="11"/>
    </row>
    <row r="157" spans="9:11" x14ac:dyDescent="0.2">
      <c r="I157" s="11"/>
      <c r="J157" s="11"/>
      <c r="K157" s="11"/>
    </row>
    <row r="158" spans="9:11" x14ac:dyDescent="0.2">
      <c r="I158" s="11"/>
      <c r="J158" s="11"/>
      <c r="K158" s="11"/>
    </row>
    <row r="159" spans="9:11" x14ac:dyDescent="0.2">
      <c r="I159" s="11"/>
      <c r="J159" s="11"/>
      <c r="K159" s="11"/>
    </row>
    <row r="160" spans="9:11" x14ac:dyDescent="0.2">
      <c r="I160" s="11"/>
      <c r="J160" s="11"/>
      <c r="K160" s="11"/>
    </row>
    <row r="161" spans="9:11" x14ac:dyDescent="0.2">
      <c r="I161" s="11"/>
      <c r="J161" s="11"/>
      <c r="K161" s="11"/>
    </row>
    <row r="162" spans="9:11" x14ac:dyDescent="0.2">
      <c r="I162" s="11"/>
      <c r="J162" s="11"/>
      <c r="K162" s="11"/>
    </row>
    <row r="163" spans="9:11" x14ac:dyDescent="0.2">
      <c r="I163" s="11"/>
      <c r="J163" s="11"/>
      <c r="K163" s="11"/>
    </row>
    <row r="164" spans="9:11" x14ac:dyDescent="0.2">
      <c r="I164" s="11"/>
      <c r="J164" s="11"/>
      <c r="K164" s="11"/>
    </row>
    <row r="165" spans="9:11" x14ac:dyDescent="0.2">
      <c r="I165" s="11"/>
      <c r="J165" s="11"/>
      <c r="K165" s="11"/>
    </row>
    <row r="166" spans="9:11" x14ac:dyDescent="0.2">
      <c r="I166" s="11"/>
      <c r="J166" s="11"/>
      <c r="K166" s="11"/>
    </row>
    <row r="167" spans="9:11" x14ac:dyDescent="0.2">
      <c r="I167" s="11"/>
      <c r="J167" s="11"/>
      <c r="K167" s="11"/>
    </row>
    <row r="168" spans="9:11" x14ac:dyDescent="0.2">
      <c r="I168" s="11"/>
      <c r="J168" s="11"/>
      <c r="K168" s="11"/>
    </row>
    <row r="169" spans="9:11" x14ac:dyDescent="0.2">
      <c r="I169" s="11"/>
      <c r="J169" s="11"/>
      <c r="K169" s="11"/>
    </row>
    <row r="170" spans="9:11" x14ac:dyDescent="0.2">
      <c r="I170" s="11"/>
      <c r="J170" s="11"/>
      <c r="K170" s="11"/>
    </row>
    <row r="171" spans="9:11" x14ac:dyDescent="0.2">
      <c r="I171" s="11"/>
      <c r="J171" s="11"/>
      <c r="K171" s="11"/>
    </row>
    <row r="172" spans="9:11" x14ac:dyDescent="0.2">
      <c r="I172" s="11"/>
      <c r="J172" s="11"/>
      <c r="K172" s="11"/>
    </row>
    <row r="173" spans="9:11" x14ac:dyDescent="0.2">
      <c r="I173" s="11"/>
      <c r="J173" s="11"/>
      <c r="K173" s="11"/>
    </row>
    <row r="174" spans="9:11" x14ac:dyDescent="0.2">
      <c r="I174" s="11"/>
      <c r="J174" s="11"/>
      <c r="K174" s="11"/>
    </row>
    <row r="175" spans="9:11" x14ac:dyDescent="0.2">
      <c r="I175" s="11"/>
      <c r="J175" s="11"/>
      <c r="K175" s="11"/>
    </row>
    <row r="176" spans="9:11" x14ac:dyDescent="0.2">
      <c r="I176" s="11"/>
      <c r="J176" s="11"/>
      <c r="K176" s="11"/>
    </row>
    <row r="177" spans="9:11" x14ac:dyDescent="0.2">
      <c r="I177" s="11"/>
      <c r="J177" s="11"/>
      <c r="K177" s="11"/>
    </row>
    <row r="178" spans="9:11" x14ac:dyDescent="0.2">
      <c r="I178" s="11"/>
      <c r="J178" s="11"/>
      <c r="K178" s="11"/>
    </row>
    <row r="179" spans="9:11" x14ac:dyDescent="0.2">
      <c r="I179" s="11"/>
      <c r="J179" s="11"/>
      <c r="K179" s="11"/>
    </row>
    <row r="180" spans="9:11" x14ac:dyDescent="0.2">
      <c r="I180" s="11"/>
      <c r="J180" s="11"/>
      <c r="K180" s="11"/>
    </row>
    <row r="181" spans="9:11" x14ac:dyDescent="0.2">
      <c r="I181" s="11"/>
      <c r="J181" s="11"/>
      <c r="K181" s="11"/>
    </row>
    <row r="182" spans="9:11" x14ac:dyDescent="0.2">
      <c r="I182" s="11"/>
      <c r="J182" s="11"/>
      <c r="K182" s="11"/>
    </row>
    <row r="183" spans="9:11" x14ac:dyDescent="0.2">
      <c r="I183" s="11"/>
      <c r="J183" s="11"/>
      <c r="K183" s="11"/>
    </row>
    <row r="184" spans="9:11" x14ac:dyDescent="0.2">
      <c r="I184" s="11"/>
      <c r="J184" s="11"/>
      <c r="K184" s="11"/>
    </row>
    <row r="185" spans="9:11" x14ac:dyDescent="0.2">
      <c r="I185" s="11"/>
      <c r="J185" s="11"/>
      <c r="K185" s="11"/>
    </row>
    <row r="186" spans="9:11" x14ac:dyDescent="0.2">
      <c r="I186" s="11"/>
      <c r="J186" s="11"/>
      <c r="K186" s="11"/>
    </row>
    <row r="187" spans="9:11" x14ac:dyDescent="0.2">
      <c r="I187" s="11"/>
      <c r="J187" s="11"/>
      <c r="K187" s="11"/>
    </row>
    <row r="188" spans="9:11" x14ac:dyDescent="0.2">
      <c r="I188" s="11"/>
      <c r="J188" s="11"/>
      <c r="K188" s="11"/>
    </row>
    <row r="189" spans="9:11" x14ac:dyDescent="0.2">
      <c r="I189" s="11"/>
      <c r="J189" s="11"/>
      <c r="K189" s="11"/>
    </row>
    <row r="190" spans="9:11" x14ac:dyDescent="0.2">
      <c r="I190" s="11"/>
      <c r="J190" s="11"/>
      <c r="K190" s="11"/>
    </row>
    <row r="191" spans="9:11" x14ac:dyDescent="0.2">
      <c r="I191" s="11"/>
      <c r="J191" s="11"/>
      <c r="K191" s="11"/>
    </row>
    <row r="192" spans="9:11" x14ac:dyDescent="0.2">
      <c r="I192" s="11"/>
      <c r="J192" s="11"/>
      <c r="K192" s="11"/>
    </row>
    <row r="193" spans="9:11" x14ac:dyDescent="0.2">
      <c r="I193" s="11"/>
      <c r="J193" s="11"/>
      <c r="K193" s="11"/>
    </row>
    <row r="194" spans="9:11" x14ac:dyDescent="0.2">
      <c r="I194" s="11"/>
      <c r="J194" s="11"/>
      <c r="K194" s="11"/>
    </row>
    <row r="195" spans="9:11" x14ac:dyDescent="0.2">
      <c r="I195" s="11"/>
      <c r="J195" s="11"/>
      <c r="K195" s="11"/>
    </row>
    <row r="196" spans="9:11" x14ac:dyDescent="0.2">
      <c r="I196" s="11"/>
      <c r="J196" s="11"/>
      <c r="K196" s="11"/>
    </row>
    <row r="197" spans="9:11" x14ac:dyDescent="0.2">
      <c r="I197" s="11"/>
      <c r="J197" s="11"/>
      <c r="K197" s="11"/>
    </row>
    <row r="198" spans="9:11" x14ac:dyDescent="0.2">
      <c r="I198" s="11"/>
      <c r="J198" s="11"/>
      <c r="K198" s="11"/>
    </row>
    <row r="199" spans="9:11" x14ac:dyDescent="0.2">
      <c r="I199" s="11"/>
      <c r="J199" s="11"/>
      <c r="K199" s="11"/>
    </row>
    <row r="200" spans="9:11" x14ac:dyDescent="0.2">
      <c r="I200" s="11"/>
      <c r="J200" s="11"/>
      <c r="K200" s="11"/>
    </row>
    <row r="201" spans="9:11" x14ac:dyDescent="0.2">
      <c r="I201" s="11"/>
      <c r="J201" s="11"/>
      <c r="K201" s="11"/>
    </row>
    <row r="202" spans="9:11" x14ac:dyDescent="0.2">
      <c r="I202" s="11"/>
      <c r="J202" s="11"/>
      <c r="K202" s="11"/>
    </row>
    <row r="203" spans="9:11" x14ac:dyDescent="0.2">
      <c r="I203" s="11"/>
      <c r="J203" s="11"/>
      <c r="K203" s="11"/>
    </row>
    <row r="204" spans="9:11" x14ac:dyDescent="0.2">
      <c r="I204" s="11"/>
      <c r="J204" s="11"/>
      <c r="K204" s="11"/>
    </row>
    <row r="205" spans="9:11" x14ac:dyDescent="0.2">
      <c r="I205" s="11"/>
      <c r="J205" s="11"/>
      <c r="K205" s="11"/>
    </row>
    <row r="206" spans="9:11" x14ac:dyDescent="0.2">
      <c r="I206" s="11"/>
      <c r="J206" s="11"/>
      <c r="K206" s="11"/>
    </row>
    <row r="207" spans="9:11" x14ac:dyDescent="0.2">
      <c r="I207" s="11"/>
      <c r="J207" s="11"/>
      <c r="K207" s="11"/>
    </row>
    <row r="208" spans="9:11" x14ac:dyDescent="0.2">
      <c r="I208" s="11"/>
      <c r="J208" s="11"/>
      <c r="K208" s="11"/>
    </row>
    <row r="209" spans="9:11" x14ac:dyDescent="0.2">
      <c r="I209" s="11"/>
      <c r="J209" s="11"/>
      <c r="K209" s="11"/>
    </row>
    <row r="210" spans="9:11" x14ac:dyDescent="0.2">
      <c r="I210" s="11"/>
      <c r="J210" s="11"/>
      <c r="K210" s="11"/>
    </row>
    <row r="211" spans="9:11" x14ac:dyDescent="0.2">
      <c r="I211" s="11"/>
      <c r="J211" s="11"/>
      <c r="K211" s="11"/>
    </row>
    <row r="212" spans="9:11" x14ac:dyDescent="0.2">
      <c r="I212" s="11"/>
      <c r="J212" s="11"/>
      <c r="K212" s="11"/>
    </row>
    <row r="213" spans="9:11" x14ac:dyDescent="0.2">
      <c r="I213" s="11"/>
      <c r="J213" s="11"/>
      <c r="K213" s="11"/>
    </row>
    <row r="214" spans="9:11" x14ac:dyDescent="0.2">
      <c r="I214" s="11"/>
      <c r="J214" s="11"/>
      <c r="K214" s="11"/>
    </row>
    <row r="215" spans="9:11" x14ac:dyDescent="0.2">
      <c r="I215" s="11"/>
      <c r="J215" s="11"/>
      <c r="K215" s="11"/>
    </row>
    <row r="216" spans="9:11" x14ac:dyDescent="0.2">
      <c r="I216" s="11"/>
      <c r="J216" s="11"/>
      <c r="K216" s="11"/>
    </row>
    <row r="217" spans="9:11" x14ac:dyDescent="0.2">
      <c r="I217" s="11"/>
      <c r="J217" s="11"/>
      <c r="K217" s="11"/>
    </row>
    <row r="218" spans="9:11" x14ac:dyDescent="0.2">
      <c r="I218" s="11"/>
      <c r="J218" s="11"/>
      <c r="K218" s="11"/>
    </row>
    <row r="219" spans="9:11" x14ac:dyDescent="0.2">
      <c r="I219" s="11"/>
      <c r="J219" s="11"/>
      <c r="K219" s="11"/>
    </row>
    <row r="220" spans="9:11" x14ac:dyDescent="0.2">
      <c r="I220" s="11"/>
      <c r="J220" s="11"/>
      <c r="K220" s="11"/>
    </row>
    <row r="221" spans="9:11" x14ac:dyDescent="0.2">
      <c r="I221" s="11"/>
      <c r="J221" s="11"/>
      <c r="K221" s="11"/>
    </row>
    <row r="222" spans="9:11" x14ac:dyDescent="0.2">
      <c r="I222" s="11"/>
      <c r="J222" s="11"/>
      <c r="K222" s="11"/>
    </row>
    <row r="223" spans="9:11" x14ac:dyDescent="0.2">
      <c r="I223" s="11"/>
      <c r="J223" s="11"/>
      <c r="K223" s="11"/>
    </row>
    <row r="224" spans="9:11" x14ac:dyDescent="0.2">
      <c r="I224" s="11"/>
      <c r="J224" s="11"/>
      <c r="K224" s="11"/>
    </row>
    <row r="225" spans="9:11" x14ac:dyDescent="0.2">
      <c r="I225" s="11"/>
      <c r="J225" s="11"/>
      <c r="K225" s="11"/>
    </row>
    <row r="226" spans="9:11" x14ac:dyDescent="0.2">
      <c r="I226" s="11"/>
      <c r="J226" s="11"/>
      <c r="K226" s="11"/>
    </row>
    <row r="227" spans="9:11" x14ac:dyDescent="0.2">
      <c r="I227" s="11"/>
      <c r="J227" s="11"/>
      <c r="K227" s="11"/>
    </row>
    <row r="228" spans="9:11" x14ac:dyDescent="0.2">
      <c r="I228" s="11"/>
      <c r="J228" s="11"/>
      <c r="K228" s="11"/>
    </row>
    <row r="229" spans="9:11" x14ac:dyDescent="0.2">
      <c r="I229" s="11"/>
      <c r="J229" s="11"/>
      <c r="K229" s="11"/>
    </row>
    <row r="230" spans="9:11" x14ac:dyDescent="0.2">
      <c r="I230" s="11"/>
      <c r="J230" s="11"/>
      <c r="K230" s="11"/>
    </row>
    <row r="231" spans="9:11" x14ac:dyDescent="0.2">
      <c r="I231" s="11"/>
      <c r="J231" s="11"/>
      <c r="K231" s="11"/>
    </row>
    <row r="232" spans="9:11" x14ac:dyDescent="0.2">
      <c r="I232" s="11"/>
      <c r="J232" s="11"/>
      <c r="K232" s="11"/>
    </row>
    <row r="233" spans="9:11" x14ac:dyDescent="0.2">
      <c r="I233" s="11"/>
      <c r="J233" s="11"/>
      <c r="K233" s="11"/>
    </row>
    <row r="234" spans="9:11" x14ac:dyDescent="0.2">
      <c r="I234" s="11"/>
      <c r="J234" s="11"/>
      <c r="K234" s="11"/>
    </row>
    <row r="235" spans="9:11" x14ac:dyDescent="0.2">
      <c r="I235" s="11"/>
      <c r="J235" s="11"/>
      <c r="K235" s="11"/>
    </row>
    <row r="236" spans="9:11" x14ac:dyDescent="0.2">
      <c r="I236" s="11"/>
      <c r="J236" s="11"/>
      <c r="K236" s="11"/>
    </row>
    <row r="237" spans="9:11" x14ac:dyDescent="0.2">
      <c r="I237" s="11"/>
      <c r="J237" s="11"/>
      <c r="K237" s="11"/>
    </row>
    <row r="238" spans="9:11" x14ac:dyDescent="0.2">
      <c r="I238" s="11"/>
      <c r="J238" s="11"/>
      <c r="K238" s="11"/>
    </row>
    <row r="239" spans="9:11" x14ac:dyDescent="0.2">
      <c r="I239" s="11"/>
      <c r="J239" s="11"/>
      <c r="K239" s="11"/>
    </row>
    <row r="240" spans="9:11" x14ac:dyDescent="0.2">
      <c r="I240" s="11"/>
      <c r="J240" s="11"/>
      <c r="K240" s="11"/>
    </row>
    <row r="241" spans="9:11" x14ac:dyDescent="0.2">
      <c r="I241" s="11"/>
      <c r="J241" s="11"/>
      <c r="K241" s="11"/>
    </row>
    <row r="242" spans="9:11" x14ac:dyDescent="0.2">
      <c r="I242" s="11"/>
      <c r="J242" s="11"/>
      <c r="K242" s="11"/>
    </row>
    <row r="243" spans="9:11" x14ac:dyDescent="0.2">
      <c r="I243" s="11"/>
      <c r="J243" s="11"/>
      <c r="K243" s="11"/>
    </row>
    <row r="244" spans="9:11" x14ac:dyDescent="0.2">
      <c r="I244" s="11"/>
      <c r="J244" s="11"/>
      <c r="K244" s="11"/>
    </row>
    <row r="245" spans="9:11" x14ac:dyDescent="0.2">
      <c r="I245" s="11"/>
      <c r="J245" s="11"/>
      <c r="K245" s="11"/>
    </row>
    <row r="246" spans="9:11" x14ac:dyDescent="0.2">
      <c r="I246" s="11"/>
      <c r="J246" s="11"/>
      <c r="K246" s="11"/>
    </row>
    <row r="247" spans="9:11" x14ac:dyDescent="0.2">
      <c r="I247" s="11"/>
      <c r="J247" s="11"/>
      <c r="K247" s="11"/>
    </row>
    <row r="248" spans="9:11" x14ac:dyDescent="0.2">
      <c r="I248" s="11"/>
      <c r="J248" s="11"/>
      <c r="K248" s="11"/>
    </row>
    <row r="249" spans="9:11" x14ac:dyDescent="0.2">
      <c r="I249" s="11"/>
      <c r="J249" s="11"/>
      <c r="K249" s="11"/>
    </row>
    <row r="250" spans="9:11" x14ac:dyDescent="0.2">
      <c r="I250" s="11"/>
      <c r="J250" s="11"/>
      <c r="K250" s="11"/>
    </row>
    <row r="251" spans="9:11" x14ac:dyDescent="0.2">
      <c r="I251" s="11"/>
      <c r="J251" s="11"/>
      <c r="K251" s="11"/>
    </row>
    <row r="252" spans="9:11" x14ac:dyDescent="0.2">
      <c r="I252" s="11"/>
      <c r="J252" s="11"/>
      <c r="K252" s="11"/>
    </row>
    <row r="253" spans="9:11" x14ac:dyDescent="0.2">
      <c r="I253" s="11"/>
      <c r="J253" s="11"/>
      <c r="K253" s="11"/>
    </row>
    <row r="254" spans="9:11" x14ac:dyDescent="0.2">
      <c r="I254" s="11"/>
      <c r="J254" s="11"/>
      <c r="K254" s="11"/>
    </row>
    <row r="255" spans="9:11" x14ac:dyDescent="0.2">
      <c r="I255" s="11"/>
      <c r="J255" s="11"/>
      <c r="K255" s="11"/>
    </row>
    <row r="256" spans="9:11" x14ac:dyDescent="0.2">
      <c r="I256" s="11"/>
      <c r="J256" s="11"/>
      <c r="K256" s="11"/>
    </row>
    <row r="257" spans="9:11" x14ac:dyDescent="0.2">
      <c r="I257" s="11"/>
      <c r="J257" s="11"/>
      <c r="K257" s="11"/>
    </row>
    <row r="258" spans="9:11" x14ac:dyDescent="0.2">
      <c r="I258" s="11"/>
      <c r="J258" s="11"/>
      <c r="K258" s="11"/>
    </row>
    <row r="259" spans="9:11" x14ac:dyDescent="0.2">
      <c r="I259" s="11"/>
      <c r="J259" s="11"/>
      <c r="K259" s="11"/>
    </row>
    <row r="260" spans="9:11" x14ac:dyDescent="0.2">
      <c r="I260" s="11"/>
      <c r="J260" s="11"/>
      <c r="K260" s="11"/>
    </row>
    <row r="261" spans="9:11" x14ac:dyDescent="0.2">
      <c r="I261" s="11"/>
      <c r="J261" s="11"/>
      <c r="K261" s="11"/>
    </row>
    <row r="262" spans="9:11" x14ac:dyDescent="0.2">
      <c r="I262" s="11"/>
      <c r="J262" s="11"/>
      <c r="K262" s="11"/>
    </row>
    <row r="263" spans="9:11" x14ac:dyDescent="0.2">
      <c r="I263" s="11"/>
      <c r="J263" s="11"/>
      <c r="K263" s="11"/>
    </row>
    <row r="264" spans="9:11" x14ac:dyDescent="0.2">
      <c r="I264" s="11"/>
      <c r="J264" s="11"/>
      <c r="K264" s="11"/>
    </row>
    <row r="265" spans="9:11" x14ac:dyDescent="0.2">
      <c r="I265" s="11"/>
      <c r="J265" s="11"/>
      <c r="K265" s="11"/>
    </row>
    <row r="266" spans="9:11" x14ac:dyDescent="0.2">
      <c r="I266" s="11"/>
      <c r="J266" s="11"/>
      <c r="K266" s="11"/>
    </row>
    <row r="267" spans="9:11" x14ac:dyDescent="0.2">
      <c r="I267" s="11"/>
      <c r="J267" s="11"/>
      <c r="K267" s="11"/>
    </row>
    <row r="268" spans="9:11" x14ac:dyDescent="0.2">
      <c r="I268" s="11"/>
      <c r="J268" s="11"/>
      <c r="K268" s="11"/>
    </row>
    <row r="269" spans="9:11" x14ac:dyDescent="0.2">
      <c r="I269" s="11"/>
      <c r="J269" s="11"/>
      <c r="K269" s="11"/>
    </row>
    <row r="270" spans="9:11" x14ac:dyDescent="0.2">
      <c r="I270" s="11"/>
      <c r="J270" s="11"/>
      <c r="K270" s="11"/>
    </row>
    <row r="271" spans="9:11" x14ac:dyDescent="0.2">
      <c r="I271" s="11"/>
      <c r="J271" s="11"/>
      <c r="K271" s="11"/>
    </row>
    <row r="272" spans="9:11" x14ac:dyDescent="0.2">
      <c r="I272" s="11"/>
      <c r="J272" s="11"/>
      <c r="K272" s="11"/>
    </row>
    <row r="273" spans="9:11" x14ac:dyDescent="0.2">
      <c r="I273" s="11"/>
      <c r="J273" s="11"/>
      <c r="K273" s="11"/>
    </row>
    <row r="274" spans="9:11" x14ac:dyDescent="0.2">
      <c r="I274" s="11"/>
      <c r="J274" s="11"/>
      <c r="K274" s="11"/>
    </row>
    <row r="275" spans="9:11" x14ac:dyDescent="0.2">
      <c r="I275" s="11"/>
      <c r="J275" s="11"/>
      <c r="K275" s="11"/>
    </row>
    <row r="276" spans="9:11" x14ac:dyDescent="0.2">
      <c r="I276" s="11"/>
      <c r="J276" s="11"/>
      <c r="K276" s="11"/>
    </row>
    <row r="277" spans="9:11" x14ac:dyDescent="0.2">
      <c r="I277" s="11"/>
      <c r="J277" s="11"/>
      <c r="K277" s="11"/>
    </row>
    <row r="278" spans="9:11" x14ac:dyDescent="0.2">
      <c r="I278" s="11"/>
      <c r="J278" s="11"/>
      <c r="K278" s="11"/>
    </row>
    <row r="279" spans="9:11" x14ac:dyDescent="0.2">
      <c r="I279" s="11"/>
      <c r="J279" s="11"/>
      <c r="K279" s="11"/>
    </row>
    <row r="280" spans="9:11" x14ac:dyDescent="0.2">
      <c r="I280" s="11"/>
      <c r="J280" s="11"/>
      <c r="K280" s="11"/>
    </row>
    <row r="281" spans="9:11" x14ac:dyDescent="0.2">
      <c r="I281" s="11"/>
      <c r="J281" s="11"/>
      <c r="K281" s="11"/>
    </row>
    <row r="282" spans="9:11" x14ac:dyDescent="0.2">
      <c r="I282" s="11"/>
      <c r="J282" s="11"/>
      <c r="K282" s="11"/>
    </row>
    <row r="283" spans="9:11" x14ac:dyDescent="0.2">
      <c r="I283" s="11"/>
      <c r="J283" s="11"/>
      <c r="K283" s="11"/>
    </row>
    <row r="284" spans="9:11" x14ac:dyDescent="0.2">
      <c r="I284" s="11"/>
      <c r="J284" s="11"/>
      <c r="K284" s="11"/>
    </row>
    <row r="285" spans="9:11" x14ac:dyDescent="0.2">
      <c r="I285" s="11"/>
      <c r="J285" s="11"/>
      <c r="K285" s="11"/>
    </row>
    <row r="286" spans="9:11" x14ac:dyDescent="0.2">
      <c r="I286" s="11"/>
      <c r="J286" s="11"/>
      <c r="K286" s="11"/>
    </row>
    <row r="287" spans="9:11" x14ac:dyDescent="0.2">
      <c r="I287" s="11"/>
      <c r="J287" s="11"/>
      <c r="K287" s="11"/>
    </row>
    <row r="288" spans="9:11" x14ac:dyDescent="0.2">
      <c r="I288" s="11"/>
      <c r="J288" s="11"/>
      <c r="K288" s="11"/>
    </row>
    <row r="289" spans="9:11" x14ac:dyDescent="0.2">
      <c r="I289" s="11"/>
      <c r="J289" s="11"/>
      <c r="K289" s="11"/>
    </row>
    <row r="290" spans="9:11" x14ac:dyDescent="0.2">
      <c r="I290" s="11"/>
      <c r="J290" s="11"/>
      <c r="K290" s="11"/>
    </row>
    <row r="291" spans="9:11" x14ac:dyDescent="0.2">
      <c r="I291" s="11"/>
      <c r="J291" s="11"/>
      <c r="K291" s="11"/>
    </row>
    <row r="292" spans="9:11" x14ac:dyDescent="0.2">
      <c r="I292" s="11"/>
      <c r="J292" s="11"/>
      <c r="K292" s="11"/>
    </row>
    <row r="293" spans="9:11" x14ac:dyDescent="0.2">
      <c r="I293" s="11"/>
      <c r="J293" s="11"/>
      <c r="K293" s="11"/>
    </row>
    <row r="294" spans="9:11" x14ac:dyDescent="0.2">
      <c r="I294" s="11"/>
      <c r="J294" s="11"/>
      <c r="K294" s="11"/>
    </row>
    <row r="295" spans="9:11" x14ac:dyDescent="0.2">
      <c r="I295" s="11"/>
      <c r="J295" s="11"/>
      <c r="K295" s="11"/>
    </row>
    <row r="296" spans="9:11" x14ac:dyDescent="0.2">
      <c r="I296" s="11"/>
      <c r="J296" s="11"/>
      <c r="K296" s="11"/>
    </row>
    <row r="297" spans="9:11" x14ac:dyDescent="0.2">
      <c r="I297" s="11"/>
      <c r="J297" s="11"/>
      <c r="K297" s="11"/>
    </row>
    <row r="298" spans="9:11" x14ac:dyDescent="0.2">
      <c r="I298" s="11"/>
      <c r="J298" s="11"/>
      <c r="K298" s="11"/>
    </row>
    <row r="299" spans="9:11" x14ac:dyDescent="0.2">
      <c r="I299" s="11"/>
      <c r="J299" s="11"/>
      <c r="K299" s="11"/>
    </row>
    <row r="300" spans="9:11" x14ac:dyDescent="0.2">
      <c r="I300" s="11"/>
      <c r="J300" s="11"/>
      <c r="K300" s="11"/>
    </row>
    <row r="301" spans="9:11" x14ac:dyDescent="0.2">
      <c r="I301" s="11"/>
      <c r="J301" s="11"/>
      <c r="K301" s="11"/>
    </row>
    <row r="302" spans="9:11" x14ac:dyDescent="0.2">
      <c r="I302" s="11"/>
      <c r="J302" s="11"/>
      <c r="K302" s="11"/>
    </row>
    <row r="303" spans="9:11" x14ac:dyDescent="0.2">
      <c r="I303" s="11"/>
      <c r="J303" s="11"/>
      <c r="K303" s="11"/>
    </row>
    <row r="304" spans="9:11" x14ac:dyDescent="0.2">
      <c r="I304" s="11"/>
      <c r="J304" s="11"/>
      <c r="K304" s="11"/>
    </row>
    <row r="305" spans="9:11" x14ac:dyDescent="0.2">
      <c r="I305" s="11"/>
      <c r="J305" s="11"/>
      <c r="K305" s="11"/>
    </row>
    <row r="306" spans="9:11" x14ac:dyDescent="0.2">
      <c r="I306" s="11"/>
      <c r="J306" s="11"/>
      <c r="K306" s="11"/>
    </row>
    <row r="307" spans="9:11" x14ac:dyDescent="0.2">
      <c r="I307" s="11"/>
      <c r="J307" s="11"/>
      <c r="K307" s="11"/>
    </row>
    <row r="308" spans="9:11" x14ac:dyDescent="0.2">
      <c r="I308" s="11"/>
      <c r="J308" s="11"/>
      <c r="K308" s="11"/>
    </row>
    <row r="309" spans="9:11" x14ac:dyDescent="0.2">
      <c r="I309" s="11"/>
      <c r="J309" s="11"/>
      <c r="K309" s="11"/>
    </row>
    <row r="310" spans="9:11" x14ac:dyDescent="0.2">
      <c r="I310" s="11"/>
      <c r="J310" s="11"/>
      <c r="K310" s="11"/>
    </row>
    <row r="311" spans="9:11" x14ac:dyDescent="0.2">
      <c r="I311" s="11"/>
      <c r="J311" s="11"/>
      <c r="K311" s="11"/>
    </row>
    <row r="312" spans="9:11" x14ac:dyDescent="0.2">
      <c r="I312" s="11"/>
      <c r="J312" s="11"/>
      <c r="K312" s="11"/>
    </row>
    <row r="313" spans="9:11" x14ac:dyDescent="0.2">
      <c r="I313" s="11"/>
      <c r="J313" s="11"/>
      <c r="K313" s="11"/>
    </row>
    <row r="314" spans="9:11" x14ac:dyDescent="0.2">
      <c r="I314" s="11"/>
      <c r="J314" s="11"/>
      <c r="K314" s="11"/>
    </row>
    <row r="315" spans="9:11" x14ac:dyDescent="0.2">
      <c r="I315" s="11"/>
      <c r="J315" s="11"/>
      <c r="K315" s="11"/>
    </row>
    <row r="316" spans="9:11" x14ac:dyDescent="0.2">
      <c r="I316" s="11"/>
      <c r="J316" s="11"/>
      <c r="K316" s="11"/>
    </row>
    <row r="317" spans="9:11" x14ac:dyDescent="0.2">
      <c r="I317" s="11"/>
      <c r="J317" s="11"/>
      <c r="K317" s="11"/>
    </row>
    <row r="318" spans="9:11" x14ac:dyDescent="0.2">
      <c r="I318" s="11"/>
      <c r="J318" s="11"/>
      <c r="K318" s="11"/>
    </row>
    <row r="319" spans="9:11" x14ac:dyDescent="0.2">
      <c r="I319" s="11"/>
      <c r="J319" s="11"/>
      <c r="K319" s="11"/>
    </row>
    <row r="320" spans="9:11" x14ac:dyDescent="0.2">
      <c r="I320" s="11"/>
      <c r="J320" s="11"/>
      <c r="K320" s="11"/>
    </row>
    <row r="321" spans="9:11" x14ac:dyDescent="0.2">
      <c r="I321" s="11"/>
      <c r="J321" s="11"/>
      <c r="K321" s="11"/>
    </row>
    <row r="322" spans="9:11" x14ac:dyDescent="0.2">
      <c r="I322" s="11"/>
      <c r="J322" s="11"/>
      <c r="K322" s="11"/>
    </row>
    <row r="323" spans="9:11" x14ac:dyDescent="0.2">
      <c r="I323" s="11"/>
      <c r="J323" s="11"/>
      <c r="K323" s="11"/>
    </row>
    <row r="324" spans="9:11" x14ac:dyDescent="0.2">
      <c r="I324" s="11"/>
      <c r="J324" s="11"/>
      <c r="K324" s="11"/>
    </row>
    <row r="325" spans="9:11" x14ac:dyDescent="0.2">
      <c r="I325" s="11"/>
      <c r="J325" s="11"/>
      <c r="K325" s="11"/>
    </row>
    <row r="326" spans="9:11" x14ac:dyDescent="0.2">
      <c r="I326" s="11"/>
      <c r="J326" s="11"/>
      <c r="K326" s="11"/>
    </row>
    <row r="327" spans="9:11" x14ac:dyDescent="0.2">
      <c r="I327" s="11"/>
      <c r="J327" s="11"/>
      <c r="K327" s="11"/>
    </row>
    <row r="328" spans="9:11" x14ac:dyDescent="0.2">
      <c r="I328" s="11"/>
      <c r="J328" s="11"/>
      <c r="K328" s="11"/>
    </row>
    <row r="329" spans="9:11" x14ac:dyDescent="0.2">
      <c r="I329" s="11"/>
      <c r="J329" s="11"/>
      <c r="K329" s="11"/>
    </row>
    <row r="330" spans="9:11" x14ac:dyDescent="0.2">
      <c r="I330" s="11"/>
      <c r="J330" s="11"/>
      <c r="K330" s="11"/>
    </row>
    <row r="331" spans="9:11" x14ac:dyDescent="0.2">
      <c r="I331" s="11"/>
      <c r="J331" s="11"/>
      <c r="K331" s="11"/>
    </row>
    <row r="332" spans="9:11" x14ac:dyDescent="0.2">
      <c r="I332" s="11"/>
      <c r="J332" s="11"/>
      <c r="K332" s="11"/>
    </row>
    <row r="333" spans="9:11" x14ac:dyDescent="0.2">
      <c r="I333" s="11"/>
      <c r="J333" s="11"/>
      <c r="K333" s="11"/>
    </row>
    <row r="334" spans="9:11" x14ac:dyDescent="0.2">
      <c r="I334" s="11"/>
      <c r="J334" s="11"/>
      <c r="K334" s="11"/>
    </row>
    <row r="335" spans="9:11" x14ac:dyDescent="0.2">
      <c r="I335" s="11"/>
      <c r="J335" s="11"/>
      <c r="K335" s="11"/>
    </row>
    <row r="336" spans="9:11" x14ac:dyDescent="0.2">
      <c r="I336" s="11"/>
      <c r="J336" s="11"/>
      <c r="K336" s="11"/>
    </row>
    <row r="337" spans="9:11" x14ac:dyDescent="0.2">
      <c r="I337" s="11"/>
      <c r="J337" s="11"/>
      <c r="K337" s="11"/>
    </row>
    <row r="338" spans="9:11" x14ac:dyDescent="0.2">
      <c r="I338" s="11"/>
      <c r="J338" s="11"/>
      <c r="K338" s="11"/>
    </row>
    <row r="339" spans="9:11" x14ac:dyDescent="0.2">
      <c r="I339" s="11"/>
      <c r="J339" s="11"/>
      <c r="K339" s="11"/>
    </row>
    <row r="340" spans="9:11" x14ac:dyDescent="0.2">
      <c r="I340" s="11"/>
      <c r="J340" s="11"/>
      <c r="K340" s="11"/>
    </row>
    <row r="341" spans="9:11" x14ac:dyDescent="0.2">
      <c r="I341" s="11"/>
      <c r="J341" s="11"/>
      <c r="K341" s="10"/>
    </row>
    <row r="342" spans="9:11" x14ac:dyDescent="0.2">
      <c r="I342" s="11"/>
      <c r="J342" s="11"/>
      <c r="K342" s="10"/>
    </row>
    <row r="343" spans="9:11" x14ac:dyDescent="0.2">
      <c r="I343" s="11"/>
      <c r="J343" s="11"/>
      <c r="K343" s="10"/>
    </row>
    <row r="344" spans="9:11" x14ac:dyDescent="0.2">
      <c r="I344" s="11"/>
      <c r="J344" s="11"/>
      <c r="K344" s="10"/>
    </row>
    <row r="345" spans="9:11" x14ac:dyDescent="0.2">
      <c r="I345" s="11"/>
      <c r="J345" s="11"/>
      <c r="K345" s="10"/>
    </row>
    <row r="346" spans="9:11" x14ac:dyDescent="0.2">
      <c r="I346" s="11"/>
      <c r="J346" s="11"/>
      <c r="K346" s="10"/>
    </row>
    <row r="347" spans="9:11" x14ac:dyDescent="0.2">
      <c r="I347" s="11"/>
      <c r="J347" s="11"/>
      <c r="K347" s="10"/>
    </row>
    <row r="348" spans="9:11" x14ac:dyDescent="0.2">
      <c r="I348" s="11"/>
      <c r="J348" s="11"/>
      <c r="K348" s="10"/>
    </row>
    <row r="349" spans="9:11" x14ac:dyDescent="0.2">
      <c r="I349" s="11"/>
      <c r="J349" s="11"/>
      <c r="K349" s="10"/>
    </row>
    <row r="350" spans="9:11" x14ac:dyDescent="0.2">
      <c r="I350" s="11"/>
      <c r="J350" s="11"/>
      <c r="K350" s="10"/>
    </row>
    <row r="351" spans="9:11" x14ac:dyDescent="0.2">
      <c r="I351" s="11"/>
      <c r="J351" s="11"/>
      <c r="K351" s="10"/>
    </row>
    <row r="352" spans="9:11" x14ac:dyDescent="0.2">
      <c r="I352" s="11"/>
      <c r="J352" s="11"/>
      <c r="K352" s="10"/>
    </row>
    <row r="353" spans="9:11" x14ac:dyDescent="0.2">
      <c r="I353" s="11"/>
      <c r="J353" s="11"/>
      <c r="K353" s="10"/>
    </row>
    <row r="354" spans="9:11" x14ac:dyDescent="0.2">
      <c r="I354" s="11"/>
      <c r="J354" s="11"/>
      <c r="K354" s="10"/>
    </row>
    <row r="355" spans="9:11" x14ac:dyDescent="0.2">
      <c r="I355" s="11"/>
      <c r="J355" s="11"/>
      <c r="K355" s="10"/>
    </row>
    <row r="356" spans="9:11" x14ac:dyDescent="0.2">
      <c r="I356" s="11"/>
      <c r="J356" s="11"/>
      <c r="K356" s="10"/>
    </row>
    <row r="357" spans="9:11" x14ac:dyDescent="0.2">
      <c r="I357" s="11"/>
      <c r="J357" s="11"/>
      <c r="K357" s="10"/>
    </row>
    <row r="358" spans="9:11" x14ac:dyDescent="0.2">
      <c r="I358" s="11"/>
      <c r="J358" s="11"/>
      <c r="K358" s="10"/>
    </row>
    <row r="359" spans="9:11" x14ac:dyDescent="0.2">
      <c r="I359" s="11"/>
      <c r="J359" s="11"/>
      <c r="K359" s="10"/>
    </row>
    <row r="360" spans="9:11" x14ac:dyDescent="0.2">
      <c r="I360" s="11"/>
      <c r="J360" s="11"/>
      <c r="K360" s="10"/>
    </row>
    <row r="361" spans="9:11" x14ac:dyDescent="0.2">
      <c r="I361" s="11"/>
      <c r="J361" s="11"/>
      <c r="K361" s="10"/>
    </row>
    <row r="362" spans="9:11" x14ac:dyDescent="0.2">
      <c r="I362" s="11"/>
      <c r="J362" s="11"/>
      <c r="K362" s="10"/>
    </row>
    <row r="363" spans="9:11" x14ac:dyDescent="0.2">
      <c r="I363" s="11"/>
      <c r="J363" s="11"/>
      <c r="K363" s="10"/>
    </row>
    <row r="364" spans="9:11" x14ac:dyDescent="0.2">
      <c r="I364" s="11"/>
      <c r="J364" s="11"/>
      <c r="K364" s="10"/>
    </row>
    <row r="365" spans="9:11" x14ac:dyDescent="0.2">
      <c r="I365" s="11"/>
      <c r="J365" s="11"/>
      <c r="K365" s="10"/>
    </row>
    <row r="366" spans="9:11" x14ac:dyDescent="0.2">
      <c r="I366" s="11"/>
      <c r="J366" s="11"/>
      <c r="K366" s="10"/>
    </row>
    <row r="367" spans="9:11" x14ac:dyDescent="0.2">
      <c r="I367" s="11"/>
      <c r="J367" s="11"/>
      <c r="K367" s="10"/>
    </row>
    <row r="368" spans="9:11" x14ac:dyDescent="0.2">
      <c r="I368" s="11"/>
      <c r="J368" s="11"/>
      <c r="K368" s="10"/>
    </row>
    <row r="369" spans="9:11" x14ac:dyDescent="0.2">
      <c r="I369" s="11"/>
      <c r="J369" s="11"/>
      <c r="K369" s="10"/>
    </row>
    <row r="370" spans="9:11" x14ac:dyDescent="0.2">
      <c r="I370" s="11"/>
      <c r="J370" s="11"/>
      <c r="K370" s="10"/>
    </row>
    <row r="371" spans="9:11" x14ac:dyDescent="0.2">
      <c r="I371" s="11"/>
      <c r="J371" s="11"/>
      <c r="K371" s="10"/>
    </row>
    <row r="372" spans="9:11" x14ac:dyDescent="0.2">
      <c r="I372" s="11"/>
      <c r="J372" s="11"/>
      <c r="K372" s="10"/>
    </row>
    <row r="373" spans="9:11" x14ac:dyDescent="0.2">
      <c r="I373" s="11"/>
      <c r="J373" s="11"/>
      <c r="K373" s="10"/>
    </row>
    <row r="374" spans="9:11" x14ac:dyDescent="0.2">
      <c r="I374" s="11"/>
      <c r="J374" s="11"/>
      <c r="K374" s="10"/>
    </row>
    <row r="375" spans="9:11" x14ac:dyDescent="0.2">
      <c r="I375" s="11"/>
      <c r="J375" s="11"/>
      <c r="K375" s="10"/>
    </row>
    <row r="376" spans="9:11" x14ac:dyDescent="0.2">
      <c r="I376" s="11"/>
      <c r="J376" s="11"/>
      <c r="K376" s="10"/>
    </row>
    <row r="377" spans="9:11" x14ac:dyDescent="0.2">
      <c r="I377" s="11"/>
      <c r="J377" s="11"/>
      <c r="K377" s="10"/>
    </row>
    <row r="378" spans="9:11" x14ac:dyDescent="0.2">
      <c r="I378" s="11"/>
      <c r="J378" s="11"/>
      <c r="K378" s="10"/>
    </row>
    <row r="379" spans="9:11" x14ac:dyDescent="0.2">
      <c r="I379" s="11"/>
      <c r="J379" s="11"/>
      <c r="K379" s="10"/>
    </row>
    <row r="380" spans="9:11" x14ac:dyDescent="0.2">
      <c r="I380" s="11"/>
      <c r="J380" s="11"/>
      <c r="K380" s="10"/>
    </row>
    <row r="381" spans="9:11" x14ac:dyDescent="0.2">
      <c r="I381" s="11"/>
      <c r="J381" s="11"/>
      <c r="K381" s="10"/>
    </row>
    <row r="382" spans="9:11" x14ac:dyDescent="0.2">
      <c r="I382" s="11"/>
      <c r="J382" s="11"/>
      <c r="K382" s="10"/>
    </row>
    <row r="383" spans="9:11" x14ac:dyDescent="0.2">
      <c r="I383" s="11"/>
      <c r="J383" s="11"/>
      <c r="K383" s="10"/>
    </row>
    <row r="384" spans="9:11" x14ac:dyDescent="0.2">
      <c r="I384" s="11"/>
      <c r="J384" s="11"/>
      <c r="K384" s="10"/>
    </row>
    <row r="385" spans="9:11" x14ac:dyDescent="0.2">
      <c r="I385" s="11"/>
      <c r="J385" s="11"/>
      <c r="K385" s="10"/>
    </row>
    <row r="386" spans="9:11" x14ac:dyDescent="0.2">
      <c r="I386" s="11"/>
      <c r="J386" s="11"/>
      <c r="K386" s="10"/>
    </row>
    <row r="387" spans="9:11" x14ac:dyDescent="0.2">
      <c r="I387" s="11"/>
      <c r="J387" s="11"/>
      <c r="K387" s="10"/>
    </row>
    <row r="388" spans="9:11" x14ac:dyDescent="0.2">
      <c r="I388" s="11"/>
      <c r="J388" s="11"/>
      <c r="K388" s="10"/>
    </row>
    <row r="389" spans="9:11" x14ac:dyDescent="0.2">
      <c r="I389" s="11"/>
      <c r="J389" s="11"/>
      <c r="K389" s="10"/>
    </row>
    <row r="390" spans="9:11" x14ac:dyDescent="0.2">
      <c r="I390" s="11"/>
      <c r="J390" s="11"/>
      <c r="K390" s="10"/>
    </row>
    <row r="391" spans="9:11" x14ac:dyDescent="0.2">
      <c r="I391" s="11"/>
      <c r="J391" s="11"/>
      <c r="K391" s="10"/>
    </row>
    <row r="392" spans="9:11" x14ac:dyDescent="0.2">
      <c r="I392" s="11"/>
      <c r="J392" s="11"/>
      <c r="K392" s="10"/>
    </row>
    <row r="393" spans="9:11" x14ac:dyDescent="0.2">
      <c r="I393" s="11"/>
      <c r="J393" s="11"/>
      <c r="K393" s="10"/>
    </row>
    <row r="394" spans="9:11" x14ac:dyDescent="0.2">
      <c r="I394" s="11"/>
      <c r="J394" s="11"/>
      <c r="K394" s="10"/>
    </row>
    <row r="395" spans="9:11" x14ac:dyDescent="0.2">
      <c r="I395" s="11"/>
      <c r="J395" s="11"/>
      <c r="K395" s="10"/>
    </row>
    <row r="396" spans="9:11" x14ac:dyDescent="0.2">
      <c r="I396" s="11"/>
      <c r="J396" s="11"/>
      <c r="K396" s="10"/>
    </row>
    <row r="397" spans="9:11" x14ac:dyDescent="0.2">
      <c r="I397" s="11"/>
      <c r="J397" s="11"/>
      <c r="K397" s="10"/>
    </row>
    <row r="398" spans="9:11" x14ac:dyDescent="0.2">
      <c r="I398" s="11"/>
      <c r="J398" s="11"/>
      <c r="K398" s="10"/>
    </row>
    <row r="399" spans="9:11" x14ac:dyDescent="0.2">
      <c r="I399" s="11"/>
      <c r="J399" s="11"/>
      <c r="K399" s="10"/>
    </row>
    <row r="400" spans="9:11" x14ac:dyDescent="0.2">
      <c r="I400" s="11"/>
      <c r="J400" s="11"/>
      <c r="K400" s="10"/>
    </row>
    <row r="401" spans="9:11" x14ac:dyDescent="0.2">
      <c r="I401" s="11"/>
      <c r="J401" s="11"/>
      <c r="K401" s="10"/>
    </row>
    <row r="402" spans="9:11" x14ac:dyDescent="0.2">
      <c r="I402" s="11"/>
      <c r="J402" s="11"/>
      <c r="K402" s="10"/>
    </row>
    <row r="403" spans="9:11" x14ac:dyDescent="0.2">
      <c r="I403" s="11"/>
      <c r="J403" s="11"/>
      <c r="K403" s="10"/>
    </row>
    <row r="404" spans="9:11" x14ac:dyDescent="0.2">
      <c r="I404" s="11"/>
      <c r="J404" s="11"/>
      <c r="K404" s="10"/>
    </row>
    <row r="405" spans="9:11" x14ac:dyDescent="0.2">
      <c r="I405" s="11"/>
      <c r="J405" s="11"/>
      <c r="K405" s="10"/>
    </row>
    <row r="406" spans="9:11" x14ac:dyDescent="0.2">
      <c r="I406" s="11"/>
      <c r="J406" s="11"/>
      <c r="K406" s="10"/>
    </row>
    <row r="407" spans="9:11" x14ac:dyDescent="0.2">
      <c r="I407" s="11"/>
      <c r="J407" s="11"/>
      <c r="K407" s="10"/>
    </row>
    <row r="408" spans="9:11" x14ac:dyDescent="0.2">
      <c r="I408" s="11"/>
      <c r="J408" s="11"/>
      <c r="K408" s="10"/>
    </row>
    <row r="409" spans="9:11" x14ac:dyDescent="0.2">
      <c r="I409" s="11"/>
      <c r="J409" s="11"/>
      <c r="K409" s="10"/>
    </row>
    <row r="410" spans="9:11" x14ac:dyDescent="0.2">
      <c r="I410" s="11"/>
      <c r="J410" s="11"/>
      <c r="K410" s="10"/>
    </row>
    <row r="411" spans="9:11" x14ac:dyDescent="0.2">
      <c r="I411" s="11"/>
      <c r="J411" s="11"/>
      <c r="K411" s="10"/>
    </row>
    <row r="412" spans="9:11" x14ac:dyDescent="0.2">
      <c r="I412" s="11"/>
      <c r="J412" s="11"/>
      <c r="K412" s="10"/>
    </row>
    <row r="413" spans="9:11" x14ac:dyDescent="0.2">
      <c r="I413" s="11"/>
      <c r="J413" s="11"/>
      <c r="K413" s="10"/>
    </row>
    <row r="414" spans="9:11" x14ac:dyDescent="0.2">
      <c r="I414" s="11"/>
      <c r="J414" s="11"/>
      <c r="K414" s="10"/>
    </row>
    <row r="415" spans="9:11" x14ac:dyDescent="0.2">
      <c r="I415" s="11"/>
      <c r="J415" s="11"/>
      <c r="K415" s="10"/>
    </row>
    <row r="416" spans="9:11" x14ac:dyDescent="0.2">
      <c r="I416" s="11"/>
      <c r="J416" s="11"/>
      <c r="K416" s="10"/>
    </row>
    <row r="417" spans="9:11" x14ac:dyDescent="0.2">
      <c r="I417" s="11"/>
      <c r="J417" s="11"/>
      <c r="K417" s="10"/>
    </row>
    <row r="418" spans="9:11" x14ac:dyDescent="0.2">
      <c r="I418" s="11"/>
      <c r="J418" s="11"/>
      <c r="K418" s="10"/>
    </row>
    <row r="419" spans="9:11" x14ac:dyDescent="0.2">
      <c r="I419" s="11"/>
      <c r="J419" s="11"/>
      <c r="K419" s="10"/>
    </row>
    <row r="420" spans="9:11" x14ac:dyDescent="0.2">
      <c r="I420" s="11"/>
      <c r="J420" s="11"/>
      <c r="K420" s="10"/>
    </row>
    <row r="421" spans="9:11" x14ac:dyDescent="0.2">
      <c r="I421" s="11"/>
      <c r="J421" s="11"/>
      <c r="K421" s="10"/>
    </row>
    <row r="422" spans="9:11" x14ac:dyDescent="0.2">
      <c r="I422" s="11"/>
      <c r="J422" s="11"/>
      <c r="K422" s="10"/>
    </row>
    <row r="423" spans="9:11" x14ac:dyDescent="0.2">
      <c r="I423" s="11"/>
      <c r="J423" s="11"/>
      <c r="K423" s="10"/>
    </row>
    <row r="424" spans="9:11" x14ac:dyDescent="0.2">
      <c r="I424" s="11"/>
      <c r="J424" s="11"/>
      <c r="K424" s="10"/>
    </row>
    <row r="425" spans="9:11" x14ac:dyDescent="0.2">
      <c r="I425" s="11"/>
      <c r="J425" s="11"/>
      <c r="K425" s="10"/>
    </row>
    <row r="426" spans="9:11" x14ac:dyDescent="0.2">
      <c r="I426" s="11"/>
      <c r="J426" s="11"/>
      <c r="K426" s="10"/>
    </row>
    <row r="427" spans="9:11" x14ac:dyDescent="0.2">
      <c r="I427" s="11"/>
      <c r="J427" s="11"/>
      <c r="K427" s="10"/>
    </row>
    <row r="428" spans="9:11" x14ac:dyDescent="0.2">
      <c r="I428" s="11"/>
      <c r="J428" s="11"/>
      <c r="K428" s="10"/>
    </row>
    <row r="429" spans="9:11" x14ac:dyDescent="0.2">
      <c r="I429" s="11"/>
      <c r="J429" s="11"/>
      <c r="K429" s="10"/>
    </row>
    <row r="430" spans="9:11" x14ac:dyDescent="0.2">
      <c r="I430" s="11"/>
      <c r="J430" s="11"/>
      <c r="K430" s="10"/>
    </row>
    <row r="431" spans="9:11" x14ac:dyDescent="0.2">
      <c r="I431" s="11"/>
      <c r="J431" s="11"/>
      <c r="K431" s="10"/>
    </row>
    <row r="432" spans="9:11" x14ac:dyDescent="0.2">
      <c r="I432" s="11"/>
      <c r="J432" s="11"/>
      <c r="K432" s="10"/>
    </row>
    <row r="433" spans="9:11" x14ac:dyDescent="0.2">
      <c r="I433" s="11"/>
      <c r="J433" s="11"/>
      <c r="K433" s="10"/>
    </row>
    <row r="434" spans="9:11" x14ac:dyDescent="0.2">
      <c r="I434" s="11"/>
      <c r="J434" s="11"/>
      <c r="K434" s="10"/>
    </row>
    <row r="435" spans="9:11" x14ac:dyDescent="0.2">
      <c r="I435" s="11"/>
      <c r="J435" s="11"/>
      <c r="K435" s="10"/>
    </row>
    <row r="436" spans="9:11" x14ac:dyDescent="0.2">
      <c r="I436" s="11"/>
      <c r="J436" s="11"/>
      <c r="K436" s="10"/>
    </row>
    <row r="437" spans="9:11" x14ac:dyDescent="0.2">
      <c r="I437" s="11"/>
      <c r="J437" s="11"/>
      <c r="K437" s="10"/>
    </row>
    <row r="438" spans="9:11" x14ac:dyDescent="0.2">
      <c r="I438" s="11"/>
      <c r="J438" s="11"/>
      <c r="K438" s="10"/>
    </row>
    <row r="439" spans="9:11" x14ac:dyDescent="0.2">
      <c r="I439" s="11"/>
      <c r="J439" s="11"/>
      <c r="K439" s="10"/>
    </row>
    <row r="440" spans="9:11" x14ac:dyDescent="0.2">
      <c r="I440" s="11"/>
      <c r="J440" s="11"/>
      <c r="K440" s="10"/>
    </row>
    <row r="441" spans="9:11" x14ac:dyDescent="0.2">
      <c r="I441" s="11"/>
      <c r="J441" s="11"/>
      <c r="K441" s="10"/>
    </row>
    <row r="442" spans="9:11" x14ac:dyDescent="0.2">
      <c r="I442" s="11"/>
      <c r="J442" s="11"/>
      <c r="K442" s="10"/>
    </row>
  </sheetData>
  <mergeCells count="1">
    <mergeCell ref="A1:I1"/>
  </mergeCells>
  <conditionalFormatting sqref="F2:H3 F5:H52 F56:H115">
    <cfRule type="cellIs" dxfId="63" priority="4" stopIfTrue="1" operator="between">
      <formula>0.009</formula>
      <formula>-0.009</formula>
    </cfRule>
  </conditionalFormatting>
  <conditionalFormatting sqref="F116:K238">
    <cfRule type="cellIs" dxfId="62" priority="3" stopIfTrue="1" operator="between">
      <formula>0.009</formula>
      <formula>-0.009</formula>
    </cfRule>
  </conditionalFormatting>
  <conditionalFormatting sqref="F53:H55">
    <cfRule type="cellIs" dxfId="61" priority="2" stopIfTrue="1" operator="between">
      <formula>0.009</formula>
      <formula>-0.009</formula>
    </cfRule>
  </conditionalFormatting>
  <conditionalFormatting sqref="H55">
    <cfRule type="cellIs" dxfId="6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04"/>
  <sheetViews>
    <sheetView workbookViewId="0">
      <selection sqref="A1:F1"/>
    </sheetView>
  </sheetViews>
  <sheetFormatPr defaultColWidth="9.140625" defaultRowHeight="11.25" x14ac:dyDescent="0.2"/>
  <cols>
    <col min="1" max="1" width="38.5703125" style="7" bestFit="1" customWidth="1"/>
    <col min="2" max="2" width="33.42578125" style="7" bestFit="1" customWidth="1"/>
    <col min="3" max="3" width="24.5703125" style="7" bestFit="1" customWidth="1"/>
    <col min="4" max="4" width="15.42578125" style="7" bestFit="1" customWidth="1"/>
    <col min="5" max="5" width="22.85546875" style="10" customWidth="1"/>
    <col min="6" max="6" width="13.5703125" style="11" bestFit="1" customWidth="1"/>
    <col min="7" max="16384" width="9.140625" style="7"/>
  </cols>
  <sheetData>
    <row r="1" spans="1:6" s="1" customFormat="1" ht="15" x14ac:dyDescent="0.2">
      <c r="A1" s="67" t="s">
        <v>11</v>
      </c>
      <c r="B1" s="68"/>
      <c r="C1" s="68"/>
      <c r="D1" s="68"/>
      <c r="E1" s="68"/>
      <c r="F1" s="6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284</v>
      </c>
      <c r="D4" s="13" t="s">
        <v>1</v>
      </c>
      <c r="E4" s="40" t="s">
        <v>6</v>
      </c>
      <c r="F4" s="12" t="s">
        <v>3</v>
      </c>
    </row>
    <row r="5" spans="1:6" x14ac:dyDescent="0.2">
      <c r="A5" s="16" t="s">
        <v>82</v>
      </c>
      <c r="B5" s="17"/>
      <c r="C5" s="17"/>
      <c r="D5" s="17"/>
      <c r="E5" s="18"/>
      <c r="F5" s="19"/>
    </row>
    <row r="6" spans="1:6" x14ac:dyDescent="0.2">
      <c r="A6" s="20" t="s">
        <v>26</v>
      </c>
      <c r="B6" s="21"/>
      <c r="C6" s="21"/>
      <c r="D6" s="21"/>
      <c r="E6" s="22"/>
      <c r="F6" s="23"/>
    </row>
    <row r="7" spans="1:6" x14ac:dyDescent="0.2">
      <c r="A7" s="21" t="s">
        <v>87</v>
      </c>
      <c r="B7" s="21" t="s">
        <v>86</v>
      </c>
      <c r="C7" s="21" t="s">
        <v>85</v>
      </c>
      <c r="D7" s="24">
        <v>700000</v>
      </c>
      <c r="E7" s="22">
        <v>6235.95</v>
      </c>
      <c r="F7" s="23">
        <v>7.5491934446317401</v>
      </c>
    </row>
    <row r="8" spans="1:6" x14ac:dyDescent="0.2">
      <c r="A8" s="21" t="s">
        <v>103</v>
      </c>
      <c r="B8" s="21" t="s">
        <v>102</v>
      </c>
      <c r="C8" s="21" t="s">
        <v>85</v>
      </c>
      <c r="D8" s="24">
        <v>800000</v>
      </c>
      <c r="E8" s="22">
        <v>4909.6000000000004</v>
      </c>
      <c r="F8" s="23">
        <v>5.9435242642683104</v>
      </c>
    </row>
    <row r="9" spans="1:6" x14ac:dyDescent="0.2">
      <c r="A9" s="21" t="s">
        <v>84</v>
      </c>
      <c r="B9" s="21" t="s">
        <v>83</v>
      </c>
      <c r="C9" s="21" t="s">
        <v>85</v>
      </c>
      <c r="D9" s="24">
        <v>300000</v>
      </c>
      <c r="E9" s="22">
        <v>4884.45</v>
      </c>
      <c r="F9" s="23">
        <v>5.9130778663445804</v>
      </c>
    </row>
    <row r="10" spans="1:6" x14ac:dyDescent="0.2">
      <c r="A10" s="21" t="s">
        <v>92</v>
      </c>
      <c r="B10" s="21" t="s">
        <v>91</v>
      </c>
      <c r="C10" s="21" t="s">
        <v>85</v>
      </c>
      <c r="D10" s="24">
        <v>450000</v>
      </c>
      <c r="E10" s="22">
        <v>4201.875</v>
      </c>
      <c r="F10" s="23">
        <v>5.08675778432508</v>
      </c>
    </row>
    <row r="11" spans="1:6" x14ac:dyDescent="0.2">
      <c r="A11" s="21" t="s">
        <v>238</v>
      </c>
      <c r="B11" s="21" t="s">
        <v>237</v>
      </c>
      <c r="C11" s="21" t="s">
        <v>120</v>
      </c>
      <c r="D11" s="24">
        <v>190000</v>
      </c>
      <c r="E11" s="22">
        <v>3274.65</v>
      </c>
      <c r="F11" s="23">
        <v>3.96426628075326</v>
      </c>
    </row>
    <row r="12" spans="1:6" x14ac:dyDescent="0.2">
      <c r="A12" s="21" t="s">
        <v>110</v>
      </c>
      <c r="B12" s="21" t="s">
        <v>109</v>
      </c>
      <c r="C12" s="21" t="s">
        <v>111</v>
      </c>
      <c r="D12" s="24">
        <v>1900000</v>
      </c>
      <c r="E12" s="22">
        <v>3162.55</v>
      </c>
      <c r="F12" s="23">
        <v>3.82855887688646</v>
      </c>
    </row>
    <row r="13" spans="1:6" x14ac:dyDescent="0.2">
      <c r="A13" s="21" t="s">
        <v>108</v>
      </c>
      <c r="B13" s="21" t="s">
        <v>107</v>
      </c>
      <c r="C13" s="21" t="s">
        <v>90</v>
      </c>
      <c r="D13" s="24">
        <v>300000</v>
      </c>
      <c r="E13" s="22">
        <v>3117.9</v>
      </c>
      <c r="F13" s="23">
        <v>3.7745059278886601</v>
      </c>
    </row>
    <row r="14" spans="1:6" x14ac:dyDescent="0.2">
      <c r="A14" s="21" t="s">
        <v>240</v>
      </c>
      <c r="B14" s="21" t="s">
        <v>239</v>
      </c>
      <c r="C14" s="21" t="s">
        <v>149</v>
      </c>
      <c r="D14" s="24">
        <v>2800000</v>
      </c>
      <c r="E14" s="22">
        <v>2797.2</v>
      </c>
      <c r="F14" s="23">
        <v>3.38626895714749</v>
      </c>
    </row>
    <row r="15" spans="1:6" x14ac:dyDescent="0.2">
      <c r="A15" s="21" t="s">
        <v>242</v>
      </c>
      <c r="B15" s="21" t="s">
        <v>241</v>
      </c>
      <c r="C15" s="21" t="s">
        <v>208</v>
      </c>
      <c r="D15" s="24">
        <v>700000</v>
      </c>
      <c r="E15" s="22">
        <v>2320.85</v>
      </c>
      <c r="F15" s="23">
        <v>2.8096032851407702</v>
      </c>
    </row>
    <row r="16" spans="1:6" x14ac:dyDescent="0.2">
      <c r="A16" s="21" t="s">
        <v>135</v>
      </c>
      <c r="B16" s="21" t="s">
        <v>134</v>
      </c>
      <c r="C16" s="21" t="s">
        <v>90</v>
      </c>
      <c r="D16" s="24">
        <v>225000</v>
      </c>
      <c r="E16" s="22">
        <v>2286.9</v>
      </c>
      <c r="F16" s="23">
        <v>2.7685036744246401</v>
      </c>
    </row>
    <row r="17" spans="1:6" x14ac:dyDescent="0.2">
      <c r="A17" s="21" t="s">
        <v>244</v>
      </c>
      <c r="B17" s="21" t="s">
        <v>243</v>
      </c>
      <c r="C17" s="21" t="s">
        <v>152</v>
      </c>
      <c r="D17" s="24">
        <v>1000000</v>
      </c>
      <c r="E17" s="22">
        <v>2056.5</v>
      </c>
      <c r="F17" s="23">
        <v>2.4895831940418298</v>
      </c>
    </row>
    <row r="18" spans="1:6" x14ac:dyDescent="0.2">
      <c r="A18" s="21" t="s">
        <v>246</v>
      </c>
      <c r="B18" s="21" t="s">
        <v>245</v>
      </c>
      <c r="C18" s="21" t="s">
        <v>247</v>
      </c>
      <c r="D18" s="24">
        <v>1400000</v>
      </c>
      <c r="E18" s="22">
        <v>2054.5</v>
      </c>
      <c r="F18" s="23">
        <v>2.4871620093162901</v>
      </c>
    </row>
    <row r="19" spans="1:6" x14ac:dyDescent="0.2">
      <c r="A19" s="21" t="s">
        <v>249</v>
      </c>
      <c r="B19" s="21" t="s">
        <v>248</v>
      </c>
      <c r="C19" s="21" t="s">
        <v>141</v>
      </c>
      <c r="D19" s="24">
        <v>70000</v>
      </c>
      <c r="E19" s="22">
        <v>1846.32</v>
      </c>
      <c r="F19" s="23">
        <v>2.2351408912342898</v>
      </c>
    </row>
    <row r="20" spans="1:6" x14ac:dyDescent="0.2">
      <c r="A20" s="21" t="s">
        <v>161</v>
      </c>
      <c r="B20" s="21" t="s">
        <v>160</v>
      </c>
      <c r="C20" s="21" t="s">
        <v>120</v>
      </c>
      <c r="D20" s="24">
        <v>480000</v>
      </c>
      <c r="E20" s="22">
        <v>1752.24</v>
      </c>
      <c r="F20" s="23">
        <v>2.12124836174464</v>
      </c>
    </row>
    <row r="21" spans="1:6" x14ac:dyDescent="0.2">
      <c r="A21" s="21" t="s">
        <v>127</v>
      </c>
      <c r="B21" s="21" t="s">
        <v>126</v>
      </c>
      <c r="C21" s="21" t="s">
        <v>128</v>
      </c>
      <c r="D21" s="24">
        <v>1800000</v>
      </c>
      <c r="E21" s="22">
        <v>1728.9</v>
      </c>
      <c r="F21" s="23">
        <v>2.09299313599753</v>
      </c>
    </row>
    <row r="22" spans="1:6" x14ac:dyDescent="0.2">
      <c r="A22" s="21" t="s">
        <v>251</v>
      </c>
      <c r="B22" s="21" t="s">
        <v>250</v>
      </c>
      <c r="C22" s="21" t="s">
        <v>111</v>
      </c>
      <c r="D22" s="24">
        <v>800000</v>
      </c>
      <c r="E22" s="22">
        <v>1709.6</v>
      </c>
      <c r="F22" s="23">
        <v>2.0696287033960199</v>
      </c>
    </row>
    <row r="23" spans="1:6" x14ac:dyDescent="0.2">
      <c r="A23" s="21" t="s">
        <v>253</v>
      </c>
      <c r="B23" s="21" t="s">
        <v>252</v>
      </c>
      <c r="C23" s="21" t="s">
        <v>128</v>
      </c>
      <c r="D23" s="24">
        <v>400000</v>
      </c>
      <c r="E23" s="22">
        <v>1655.8</v>
      </c>
      <c r="F23" s="23">
        <v>2.0044988342788601</v>
      </c>
    </row>
    <row r="24" spans="1:6" x14ac:dyDescent="0.2">
      <c r="A24" s="21" t="s">
        <v>130</v>
      </c>
      <c r="B24" s="21" t="s">
        <v>129</v>
      </c>
      <c r="C24" s="21" t="s">
        <v>131</v>
      </c>
      <c r="D24" s="24">
        <v>500000</v>
      </c>
      <c r="E24" s="22">
        <v>1613</v>
      </c>
      <c r="F24" s="23">
        <v>1.9526854811521901</v>
      </c>
    </row>
    <row r="25" spans="1:6" x14ac:dyDescent="0.2">
      <c r="A25" s="21" t="s">
        <v>97</v>
      </c>
      <c r="B25" s="21" t="s">
        <v>96</v>
      </c>
      <c r="C25" s="21" t="s">
        <v>98</v>
      </c>
      <c r="D25" s="24">
        <v>200000</v>
      </c>
      <c r="E25" s="22">
        <v>1612.2</v>
      </c>
      <c r="F25" s="23">
        <v>1.9517170072619701</v>
      </c>
    </row>
    <row r="26" spans="1:6" x14ac:dyDescent="0.2">
      <c r="A26" s="21" t="s">
        <v>125</v>
      </c>
      <c r="B26" s="21" t="s">
        <v>124</v>
      </c>
      <c r="C26" s="21" t="s">
        <v>85</v>
      </c>
      <c r="D26" s="24">
        <v>130000</v>
      </c>
      <c r="E26" s="22">
        <v>1586.13</v>
      </c>
      <c r="F26" s="23">
        <v>1.92015686436449</v>
      </c>
    </row>
    <row r="27" spans="1:6" x14ac:dyDescent="0.2">
      <c r="A27" s="21" t="s">
        <v>171</v>
      </c>
      <c r="B27" s="21" t="s">
        <v>170</v>
      </c>
      <c r="C27" s="21" t="s">
        <v>128</v>
      </c>
      <c r="D27" s="24">
        <v>600000</v>
      </c>
      <c r="E27" s="22">
        <v>1582.2</v>
      </c>
      <c r="F27" s="23">
        <v>1.9153992363787899</v>
      </c>
    </row>
    <row r="28" spans="1:6" x14ac:dyDescent="0.2">
      <c r="A28" s="21" t="s">
        <v>255</v>
      </c>
      <c r="B28" s="21" t="s">
        <v>254</v>
      </c>
      <c r="C28" s="21" t="s">
        <v>114</v>
      </c>
      <c r="D28" s="24">
        <v>180000</v>
      </c>
      <c r="E28" s="22">
        <v>1573.29</v>
      </c>
      <c r="F28" s="23">
        <v>1.9046128584264901</v>
      </c>
    </row>
    <row r="29" spans="1:6" x14ac:dyDescent="0.2">
      <c r="A29" s="21" t="s">
        <v>257</v>
      </c>
      <c r="B29" s="21" t="s">
        <v>256</v>
      </c>
      <c r="C29" s="21" t="s">
        <v>101</v>
      </c>
      <c r="D29" s="24">
        <v>1262900</v>
      </c>
      <c r="E29" s="22">
        <v>1555.26135</v>
      </c>
      <c r="F29" s="23">
        <v>1.8827875124253901</v>
      </c>
    </row>
    <row r="30" spans="1:6" x14ac:dyDescent="0.2">
      <c r="A30" s="21" t="s">
        <v>259</v>
      </c>
      <c r="B30" s="21" t="s">
        <v>258</v>
      </c>
      <c r="C30" s="21" t="s">
        <v>101</v>
      </c>
      <c r="D30" s="24">
        <v>2000000</v>
      </c>
      <c r="E30" s="22">
        <v>1530</v>
      </c>
      <c r="F30" s="23">
        <v>1.85220631504206</v>
      </c>
    </row>
    <row r="31" spans="1:6" x14ac:dyDescent="0.2">
      <c r="A31" s="21" t="s">
        <v>261</v>
      </c>
      <c r="B31" s="21" t="s">
        <v>260</v>
      </c>
      <c r="C31" s="21" t="s">
        <v>141</v>
      </c>
      <c r="D31" s="24">
        <v>260000</v>
      </c>
      <c r="E31" s="22">
        <v>1431.43</v>
      </c>
      <c r="F31" s="23">
        <v>1.73287822584357</v>
      </c>
    </row>
    <row r="32" spans="1:6" x14ac:dyDescent="0.2">
      <c r="A32" s="21" t="s">
        <v>263</v>
      </c>
      <c r="B32" s="21" t="s">
        <v>262</v>
      </c>
      <c r="C32" s="21" t="s">
        <v>101</v>
      </c>
      <c r="D32" s="24">
        <v>420000</v>
      </c>
      <c r="E32" s="22">
        <v>1388.1</v>
      </c>
      <c r="F32" s="23">
        <v>1.6804232587646299</v>
      </c>
    </row>
    <row r="33" spans="1:9" x14ac:dyDescent="0.2">
      <c r="A33" s="21" t="s">
        <v>137</v>
      </c>
      <c r="B33" s="21" t="s">
        <v>136</v>
      </c>
      <c r="C33" s="21" t="s">
        <v>138</v>
      </c>
      <c r="D33" s="24">
        <v>400000</v>
      </c>
      <c r="E33" s="22">
        <v>1345.8</v>
      </c>
      <c r="F33" s="23">
        <v>1.62921520181935</v>
      </c>
    </row>
    <row r="34" spans="1:9" x14ac:dyDescent="0.2">
      <c r="A34" s="21" t="s">
        <v>191</v>
      </c>
      <c r="B34" s="21" t="s">
        <v>190</v>
      </c>
      <c r="C34" s="21" t="s">
        <v>192</v>
      </c>
      <c r="D34" s="24">
        <v>50000</v>
      </c>
      <c r="E34" s="22">
        <v>1261.325</v>
      </c>
      <c r="F34" s="23">
        <v>1.5269504119741399</v>
      </c>
    </row>
    <row r="35" spans="1:9" x14ac:dyDescent="0.2">
      <c r="A35" s="21" t="s">
        <v>181</v>
      </c>
      <c r="B35" s="21" t="s">
        <v>180</v>
      </c>
      <c r="C35" s="21" t="s">
        <v>120</v>
      </c>
      <c r="D35" s="24">
        <v>50000</v>
      </c>
      <c r="E35" s="22">
        <v>1220.8</v>
      </c>
      <c r="F35" s="23">
        <v>1.4778911564727799</v>
      </c>
    </row>
    <row r="36" spans="1:9" x14ac:dyDescent="0.2">
      <c r="A36" s="21" t="s">
        <v>265</v>
      </c>
      <c r="B36" s="21" t="s">
        <v>264</v>
      </c>
      <c r="C36" s="21" t="s">
        <v>266</v>
      </c>
      <c r="D36" s="24">
        <v>500000</v>
      </c>
      <c r="E36" s="22">
        <v>1125.25</v>
      </c>
      <c r="F36" s="23">
        <v>1.3622190562098599</v>
      </c>
    </row>
    <row r="37" spans="1:9" x14ac:dyDescent="0.2">
      <c r="A37" s="21" t="s">
        <v>268</v>
      </c>
      <c r="B37" s="21" t="s">
        <v>267</v>
      </c>
      <c r="C37" s="21" t="s">
        <v>138</v>
      </c>
      <c r="D37" s="24">
        <v>50000</v>
      </c>
      <c r="E37" s="22">
        <v>1109.7750000000001</v>
      </c>
      <c r="F37" s="23">
        <v>1.3434851393959499</v>
      </c>
    </row>
    <row r="38" spans="1:9" x14ac:dyDescent="0.2">
      <c r="A38" s="21" t="s">
        <v>165</v>
      </c>
      <c r="B38" s="21" t="s">
        <v>164</v>
      </c>
      <c r="C38" s="21" t="s">
        <v>166</v>
      </c>
      <c r="D38" s="24">
        <v>600000</v>
      </c>
      <c r="E38" s="22">
        <v>1081.5</v>
      </c>
      <c r="F38" s="23">
        <v>1.30925564033856</v>
      </c>
    </row>
    <row r="39" spans="1:9" x14ac:dyDescent="0.2">
      <c r="A39" s="21" t="s">
        <v>270</v>
      </c>
      <c r="B39" s="21" t="s">
        <v>269</v>
      </c>
      <c r="C39" s="21" t="s">
        <v>271</v>
      </c>
      <c r="D39" s="24">
        <v>142279</v>
      </c>
      <c r="E39" s="22">
        <v>1019.500175</v>
      </c>
      <c r="F39" s="23">
        <v>1.23419912570032</v>
      </c>
    </row>
    <row r="40" spans="1:9" x14ac:dyDescent="0.2">
      <c r="A40" s="21" t="s">
        <v>273</v>
      </c>
      <c r="B40" s="21" t="s">
        <v>272</v>
      </c>
      <c r="C40" s="21" t="s">
        <v>106</v>
      </c>
      <c r="D40" s="24">
        <v>120000</v>
      </c>
      <c r="E40" s="22">
        <v>880.44</v>
      </c>
      <c r="F40" s="23">
        <v>1.0658539398794999</v>
      </c>
    </row>
    <row r="41" spans="1:9" x14ac:dyDescent="0.2">
      <c r="A41" s="21" t="s">
        <v>194</v>
      </c>
      <c r="B41" s="21" t="s">
        <v>193</v>
      </c>
      <c r="C41" s="21" t="s">
        <v>195</v>
      </c>
      <c r="D41" s="24">
        <v>250000</v>
      </c>
      <c r="E41" s="22">
        <v>828.625</v>
      </c>
      <c r="F41" s="23">
        <v>1.0031270966024399</v>
      </c>
    </row>
    <row r="42" spans="1:9" x14ac:dyDescent="0.2">
      <c r="A42" s="21" t="s">
        <v>178</v>
      </c>
      <c r="B42" s="21" t="s">
        <v>177</v>
      </c>
      <c r="C42" s="21" t="s">
        <v>179</v>
      </c>
      <c r="D42" s="24">
        <v>180000</v>
      </c>
      <c r="E42" s="22">
        <v>812.34</v>
      </c>
      <c r="F42" s="23">
        <v>0.983412599974686</v>
      </c>
    </row>
    <row r="43" spans="1:9" x14ac:dyDescent="0.2">
      <c r="A43" s="21" t="s">
        <v>168</v>
      </c>
      <c r="B43" s="21" t="s">
        <v>167</v>
      </c>
      <c r="C43" s="21" t="s">
        <v>169</v>
      </c>
      <c r="D43" s="24">
        <v>100000</v>
      </c>
      <c r="E43" s="22">
        <v>811.05</v>
      </c>
      <c r="F43" s="23">
        <v>0.98185093582670901</v>
      </c>
    </row>
    <row r="44" spans="1:9" x14ac:dyDescent="0.2">
      <c r="A44" s="21" t="s">
        <v>275</v>
      </c>
      <c r="B44" s="21" t="s">
        <v>274</v>
      </c>
      <c r="C44" s="21" t="s">
        <v>276</v>
      </c>
      <c r="D44" s="24">
        <v>230000</v>
      </c>
      <c r="E44" s="22">
        <v>759.34500000000003</v>
      </c>
      <c r="F44" s="23">
        <v>0.91925725770955302</v>
      </c>
    </row>
    <row r="45" spans="1:9" x14ac:dyDescent="0.2">
      <c r="A45" s="21" t="s">
        <v>278</v>
      </c>
      <c r="B45" s="21" t="s">
        <v>277</v>
      </c>
      <c r="C45" s="21" t="s">
        <v>85</v>
      </c>
      <c r="D45" s="24">
        <v>400000</v>
      </c>
      <c r="E45" s="22">
        <v>721.6</v>
      </c>
      <c r="F45" s="23">
        <v>0.87356344897670102</v>
      </c>
    </row>
    <row r="46" spans="1:9" x14ac:dyDescent="0.2">
      <c r="A46" s="21" t="s">
        <v>280</v>
      </c>
      <c r="B46" s="21" t="s">
        <v>279</v>
      </c>
      <c r="C46" s="21" t="s">
        <v>281</v>
      </c>
      <c r="D46" s="24">
        <v>275000</v>
      </c>
      <c r="E46" s="22">
        <v>666.46249999999998</v>
      </c>
      <c r="F46" s="23">
        <v>0.80681441257432696</v>
      </c>
    </row>
    <row r="47" spans="1:9" x14ac:dyDescent="0.2">
      <c r="A47" s="21" t="s">
        <v>283</v>
      </c>
      <c r="B47" s="21" t="s">
        <v>282</v>
      </c>
      <c r="C47" s="21" t="s">
        <v>131</v>
      </c>
      <c r="D47" s="24">
        <v>100000</v>
      </c>
      <c r="E47" s="22">
        <v>547</v>
      </c>
      <c r="F47" s="23">
        <v>0.66219402243660697</v>
      </c>
    </row>
    <row r="48" spans="1:9" x14ac:dyDescent="0.2">
      <c r="A48" s="20" t="s">
        <v>27</v>
      </c>
      <c r="B48" s="20"/>
      <c r="C48" s="20"/>
      <c r="D48" s="20"/>
      <c r="E48" s="25">
        <f>SUM(E7:E47)</f>
        <v>78058.209024999989</v>
      </c>
      <c r="F48" s="26">
        <f>SUM(F7:F47)</f>
        <v>94.496671697371511</v>
      </c>
      <c r="G48" s="14"/>
      <c r="H48" s="14"/>
      <c r="I48" s="14"/>
    </row>
    <row r="49" spans="1:9" x14ac:dyDescent="0.2">
      <c r="A49" s="21"/>
      <c r="B49" s="21"/>
      <c r="C49" s="21"/>
      <c r="D49" s="21"/>
      <c r="E49" s="22"/>
      <c r="F49" s="23"/>
    </row>
    <row r="50" spans="1:9" x14ac:dyDescent="0.2">
      <c r="A50" s="20" t="s">
        <v>30</v>
      </c>
      <c r="B50" s="20"/>
      <c r="C50" s="20"/>
      <c r="D50" s="20"/>
      <c r="E50" s="25">
        <f>E48</f>
        <v>78058.209024999989</v>
      </c>
      <c r="F50" s="26">
        <f>F48</f>
        <v>94.496671697371511</v>
      </c>
      <c r="G50" s="14"/>
      <c r="H50" s="14"/>
      <c r="I50" s="14"/>
    </row>
    <row r="51" spans="1:9" x14ac:dyDescent="0.2">
      <c r="A51" s="20"/>
      <c r="B51" s="20"/>
      <c r="C51" s="20"/>
      <c r="D51" s="20"/>
      <c r="E51" s="25"/>
      <c r="F51" s="26"/>
      <c r="G51" s="14"/>
      <c r="H51" s="14"/>
      <c r="I51" s="14"/>
    </row>
    <row r="52" spans="1:9" x14ac:dyDescent="0.2">
      <c r="A52" s="20" t="s">
        <v>32</v>
      </c>
      <c r="B52" s="20"/>
      <c r="C52" s="20"/>
      <c r="D52" s="20"/>
      <c r="E52" s="25">
        <f>E54-(E48)</f>
        <v>4545.9796971000178</v>
      </c>
      <c r="F52" s="26">
        <f>F54-(F48)</f>
        <v>5.5033283026284892</v>
      </c>
      <c r="G52" s="14"/>
      <c r="H52" s="14"/>
      <c r="I52" s="14"/>
    </row>
    <row r="53" spans="1:9" x14ac:dyDescent="0.2">
      <c r="A53" s="20"/>
      <c r="B53" s="20"/>
      <c r="C53" s="20"/>
      <c r="D53" s="20"/>
      <c r="E53" s="25"/>
      <c r="F53" s="26"/>
      <c r="G53" s="14"/>
      <c r="H53" s="14"/>
      <c r="I53" s="14"/>
    </row>
    <row r="54" spans="1:9" x14ac:dyDescent="0.2">
      <c r="A54" s="27" t="s">
        <v>31</v>
      </c>
      <c r="B54" s="27"/>
      <c r="C54" s="27"/>
      <c r="D54" s="27"/>
      <c r="E54" s="28">
        <v>82604.188722100007</v>
      </c>
      <c r="F54" s="29">
        <v>100</v>
      </c>
      <c r="G54" s="14"/>
      <c r="H54" s="14"/>
      <c r="I54" s="14"/>
    </row>
    <row r="57" spans="1:9" x14ac:dyDescent="0.2">
      <c r="A57" s="14" t="s">
        <v>35</v>
      </c>
    </row>
    <row r="58" spans="1:9" x14ac:dyDescent="0.2">
      <c r="A58" s="14" t="s">
        <v>36</v>
      </c>
    </row>
    <row r="59" spans="1:9" x14ac:dyDescent="0.2">
      <c r="A59" s="14" t="s">
        <v>37</v>
      </c>
      <c r="B59" s="14"/>
      <c r="C59" s="30" t="s">
        <v>39</v>
      </c>
      <c r="D59" s="14" t="s">
        <v>38</v>
      </c>
    </row>
    <row r="60" spans="1:9" x14ac:dyDescent="0.2">
      <c r="A60" s="7" t="s">
        <v>73</v>
      </c>
      <c r="C60" s="31">
        <v>373.2405</v>
      </c>
      <c r="D60" s="31">
        <v>451.3116</v>
      </c>
    </row>
    <row r="61" spans="1:9" x14ac:dyDescent="0.2">
      <c r="A61" s="7" t="s">
        <v>75</v>
      </c>
      <c r="C61" s="31">
        <v>68.835599999999999</v>
      </c>
      <c r="D61" s="31">
        <v>76.382900000000006</v>
      </c>
    </row>
    <row r="62" spans="1:9" x14ac:dyDescent="0.2">
      <c r="A62" s="7" t="s">
        <v>74</v>
      </c>
      <c r="C62" s="31">
        <v>401.52609999999999</v>
      </c>
      <c r="D62" s="31">
        <v>488.04790000000003</v>
      </c>
    </row>
    <row r="63" spans="1:9" x14ac:dyDescent="0.2">
      <c r="A63" s="7" t="s">
        <v>76</v>
      </c>
      <c r="C63" s="31">
        <v>76.472300000000004</v>
      </c>
      <c r="D63" s="31">
        <v>85.35</v>
      </c>
    </row>
    <row r="65" spans="1:4" x14ac:dyDescent="0.2">
      <c r="A65" s="14" t="s">
        <v>41</v>
      </c>
    </row>
    <row r="66" spans="1:4" x14ac:dyDescent="0.2">
      <c r="A66" s="69" t="s">
        <v>56</v>
      </c>
      <c r="B66" s="70"/>
      <c r="C66" s="33" t="s">
        <v>57</v>
      </c>
    </row>
    <row r="67" spans="1:4" x14ac:dyDescent="0.2">
      <c r="A67" s="65" t="s">
        <v>75</v>
      </c>
      <c r="B67" s="66"/>
      <c r="C67" s="34">
        <v>7</v>
      </c>
    </row>
    <row r="68" spans="1:4" x14ac:dyDescent="0.2">
      <c r="A68" s="65" t="s">
        <v>76</v>
      </c>
      <c r="B68" s="66"/>
      <c r="C68" s="34">
        <v>7.75</v>
      </c>
    </row>
    <row r="69" spans="1:4" x14ac:dyDescent="0.2">
      <c r="A69" s="7" t="s">
        <v>58</v>
      </c>
    </row>
    <row r="70" spans="1:4" x14ac:dyDescent="0.2">
      <c r="A70" s="7" t="s">
        <v>40</v>
      </c>
    </row>
    <row r="72" spans="1:4" x14ac:dyDescent="0.2">
      <c r="A72" s="14" t="s">
        <v>218</v>
      </c>
      <c r="D72" s="35">
        <v>0.165295717766899</v>
      </c>
    </row>
    <row r="74" spans="1:4" x14ac:dyDescent="0.2">
      <c r="A74" s="14" t="s">
        <v>799</v>
      </c>
    </row>
    <row r="75" spans="1:4" x14ac:dyDescent="0.2">
      <c r="A75" s="36"/>
    </row>
    <row r="76" spans="1:4" x14ac:dyDescent="0.2">
      <c r="A76" s="37" t="s">
        <v>795</v>
      </c>
    </row>
    <row r="77" spans="1:4" x14ac:dyDescent="0.2">
      <c r="A77" s="38"/>
    </row>
    <row r="78" spans="1:4" x14ac:dyDescent="0.2">
      <c r="A78" s="39"/>
    </row>
    <row r="79" spans="1:4" x14ac:dyDescent="0.2">
      <c r="A79" s="39"/>
    </row>
    <row r="80" spans="1:4" x14ac:dyDescent="0.2">
      <c r="A80" s="39"/>
    </row>
    <row r="81" spans="1:1" x14ac:dyDescent="0.2">
      <c r="A81" s="39"/>
    </row>
    <row r="82" spans="1:1" x14ac:dyDescent="0.2">
      <c r="A82" s="39"/>
    </row>
    <row r="83" spans="1:1" x14ac:dyDescent="0.2">
      <c r="A83" s="39"/>
    </row>
    <row r="84" spans="1:1" x14ac:dyDescent="0.2">
      <c r="A84" s="39"/>
    </row>
    <row r="85" spans="1:1" x14ac:dyDescent="0.2">
      <c r="A85" s="39"/>
    </row>
    <row r="86" spans="1:1" x14ac:dyDescent="0.2">
      <c r="A86" s="39"/>
    </row>
    <row r="87" spans="1:1" x14ac:dyDescent="0.2">
      <c r="A87" s="39"/>
    </row>
    <row r="88" spans="1:1" x14ac:dyDescent="0.2">
      <c r="A88" s="39"/>
    </row>
    <row r="89" spans="1:1" x14ac:dyDescent="0.2">
      <c r="A89" s="39"/>
    </row>
    <row r="90" spans="1:1" x14ac:dyDescent="0.2">
      <c r="A90" s="37" t="s">
        <v>800</v>
      </c>
    </row>
    <row r="91" spans="1:1" x14ac:dyDescent="0.2">
      <c r="A91" s="39"/>
    </row>
    <row r="92" spans="1:1" x14ac:dyDescent="0.2">
      <c r="A92" s="37" t="s">
        <v>796</v>
      </c>
    </row>
    <row r="93" spans="1:1" x14ac:dyDescent="0.2">
      <c r="A93" s="39"/>
    </row>
    <row r="94" spans="1:1" x14ac:dyDescent="0.2">
      <c r="A94" s="39"/>
    </row>
    <row r="95" spans="1:1" x14ac:dyDescent="0.2">
      <c r="A95" s="39"/>
    </row>
    <row r="96" spans="1:1" x14ac:dyDescent="0.2">
      <c r="A96" s="39"/>
    </row>
    <row r="97" spans="1:1" x14ac:dyDescent="0.2">
      <c r="A97" s="39"/>
    </row>
    <row r="98" spans="1:1" x14ac:dyDescent="0.2">
      <c r="A98" s="39"/>
    </row>
    <row r="99" spans="1:1" x14ac:dyDescent="0.2">
      <c r="A99" s="39"/>
    </row>
    <row r="100" spans="1:1" x14ac:dyDescent="0.2">
      <c r="A100" s="39"/>
    </row>
    <row r="101" spans="1:1" x14ac:dyDescent="0.2">
      <c r="A101" s="39"/>
    </row>
    <row r="102" spans="1:1" x14ac:dyDescent="0.2">
      <c r="A102" s="39"/>
    </row>
    <row r="103" spans="1:1" x14ac:dyDescent="0.2">
      <c r="A103" s="39"/>
    </row>
    <row r="104" spans="1:1" x14ac:dyDescent="0.2">
      <c r="A104" s="39"/>
    </row>
  </sheetData>
  <mergeCells count="4">
    <mergeCell ref="A1:F1"/>
    <mergeCell ref="A66:B66"/>
    <mergeCell ref="A67:B67"/>
    <mergeCell ref="A68:B68"/>
  </mergeCells>
  <conditionalFormatting sqref="F2:F3 F5:F73">
    <cfRule type="cellIs" dxfId="59" priority="2" stopIfTrue="1" operator="between">
      <formula>0.009</formula>
      <formula>-0.009</formula>
    </cfRule>
  </conditionalFormatting>
  <conditionalFormatting sqref="F74:F206">
    <cfRule type="cellIs" dxfId="58" priority="1" stopIfTrue="1" operator="between">
      <formula>0.009</formula>
      <formula>-0.009</formula>
    </cfRule>
  </conditionalFormatting>
  <hyperlinks>
    <hyperlink ref="A75"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11"/>
  <sheetViews>
    <sheetView workbookViewId="0">
      <selection sqref="A1:F1"/>
    </sheetView>
  </sheetViews>
  <sheetFormatPr defaultColWidth="9.140625" defaultRowHeight="11.25" x14ac:dyDescent="0.2"/>
  <cols>
    <col min="1" max="1" width="40.5703125" style="7" bestFit="1" customWidth="1"/>
    <col min="2" max="2" width="33.42578125" style="7" bestFit="1" customWidth="1"/>
    <col min="3" max="3" width="24.5703125" style="7" bestFit="1" customWidth="1"/>
    <col min="4" max="4" width="15.42578125" style="7" bestFit="1" customWidth="1"/>
    <col min="5" max="5" width="22.85546875" style="10" customWidth="1"/>
    <col min="6" max="6" width="13.5703125" style="11" bestFit="1" customWidth="1"/>
    <col min="7" max="16384" width="9.140625" style="7"/>
  </cols>
  <sheetData>
    <row r="1" spans="1:6" s="1" customFormat="1" ht="15" x14ac:dyDescent="0.2">
      <c r="A1" s="67" t="s">
        <v>12</v>
      </c>
      <c r="B1" s="68"/>
      <c r="C1" s="68"/>
      <c r="D1" s="68"/>
      <c r="E1" s="68"/>
      <c r="F1" s="6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284</v>
      </c>
      <c r="D4" s="13" t="s">
        <v>1</v>
      </c>
      <c r="E4" s="40" t="s">
        <v>6</v>
      </c>
      <c r="F4" s="12" t="s">
        <v>3</v>
      </c>
    </row>
    <row r="5" spans="1:6" x14ac:dyDescent="0.2">
      <c r="A5" s="16" t="s">
        <v>82</v>
      </c>
      <c r="B5" s="17"/>
      <c r="C5" s="17"/>
      <c r="D5" s="17"/>
      <c r="E5" s="18"/>
      <c r="F5" s="19"/>
    </row>
    <row r="6" spans="1:6" x14ac:dyDescent="0.2">
      <c r="A6" s="20" t="s">
        <v>26</v>
      </c>
      <c r="B6" s="21"/>
      <c r="C6" s="21"/>
      <c r="D6" s="21"/>
      <c r="E6" s="22"/>
      <c r="F6" s="23"/>
    </row>
    <row r="7" spans="1:6" x14ac:dyDescent="0.2">
      <c r="A7" s="21" t="s">
        <v>89</v>
      </c>
      <c r="B7" s="21" t="s">
        <v>88</v>
      </c>
      <c r="C7" s="21" t="s">
        <v>90</v>
      </c>
      <c r="D7" s="24">
        <v>500000</v>
      </c>
      <c r="E7" s="22">
        <v>7541</v>
      </c>
      <c r="F7" s="23">
        <v>5.6841797111316703</v>
      </c>
    </row>
    <row r="8" spans="1:6" x14ac:dyDescent="0.2">
      <c r="A8" s="21" t="s">
        <v>251</v>
      </c>
      <c r="B8" s="21" t="s">
        <v>250</v>
      </c>
      <c r="C8" s="21" t="s">
        <v>111</v>
      </c>
      <c r="D8" s="24">
        <v>3500000</v>
      </c>
      <c r="E8" s="22">
        <v>7479.5</v>
      </c>
      <c r="F8" s="23">
        <v>5.6378228549806897</v>
      </c>
    </row>
    <row r="9" spans="1:6" x14ac:dyDescent="0.2">
      <c r="A9" s="21" t="s">
        <v>110</v>
      </c>
      <c r="B9" s="21" t="s">
        <v>109</v>
      </c>
      <c r="C9" s="21" t="s">
        <v>111</v>
      </c>
      <c r="D9" s="24">
        <v>3800000</v>
      </c>
      <c r="E9" s="22">
        <v>6325.1</v>
      </c>
      <c r="F9" s="23">
        <v>4.7676707453758098</v>
      </c>
    </row>
    <row r="10" spans="1:6" x14ac:dyDescent="0.2">
      <c r="A10" s="21" t="s">
        <v>108</v>
      </c>
      <c r="B10" s="21" t="s">
        <v>107</v>
      </c>
      <c r="C10" s="21" t="s">
        <v>90</v>
      </c>
      <c r="D10" s="24">
        <v>530000</v>
      </c>
      <c r="E10" s="22">
        <v>5508.29</v>
      </c>
      <c r="F10" s="23">
        <v>4.1519838563890001</v>
      </c>
    </row>
    <row r="11" spans="1:6" x14ac:dyDescent="0.2">
      <c r="A11" s="21" t="s">
        <v>286</v>
      </c>
      <c r="B11" s="21" t="s">
        <v>285</v>
      </c>
      <c r="C11" s="21" t="s">
        <v>111</v>
      </c>
      <c r="D11" s="24">
        <v>13400000</v>
      </c>
      <c r="E11" s="22">
        <v>5326.5</v>
      </c>
      <c r="F11" s="23">
        <v>4.0149560046867601</v>
      </c>
    </row>
    <row r="12" spans="1:6" x14ac:dyDescent="0.2">
      <c r="A12" s="21" t="s">
        <v>127</v>
      </c>
      <c r="B12" s="21" t="s">
        <v>126</v>
      </c>
      <c r="C12" s="21" t="s">
        <v>128</v>
      </c>
      <c r="D12" s="24">
        <v>5250000</v>
      </c>
      <c r="E12" s="22">
        <v>5042.625</v>
      </c>
      <c r="F12" s="23">
        <v>3.8009795406239699</v>
      </c>
    </row>
    <row r="13" spans="1:6" x14ac:dyDescent="0.2">
      <c r="A13" s="21" t="s">
        <v>242</v>
      </c>
      <c r="B13" s="21" t="s">
        <v>241</v>
      </c>
      <c r="C13" s="21" t="s">
        <v>208</v>
      </c>
      <c r="D13" s="24">
        <v>1500000</v>
      </c>
      <c r="E13" s="22">
        <v>4973.25</v>
      </c>
      <c r="F13" s="23">
        <v>3.7486867455756001</v>
      </c>
    </row>
    <row r="14" spans="1:6" x14ac:dyDescent="0.2">
      <c r="A14" s="21" t="s">
        <v>246</v>
      </c>
      <c r="B14" s="21" t="s">
        <v>245</v>
      </c>
      <c r="C14" s="21" t="s">
        <v>247</v>
      </c>
      <c r="D14" s="24">
        <v>3300000</v>
      </c>
      <c r="E14" s="22">
        <v>4842.75</v>
      </c>
      <c r="F14" s="23">
        <v>3.6503197581332598</v>
      </c>
    </row>
    <row r="15" spans="1:6" x14ac:dyDescent="0.2">
      <c r="A15" s="21" t="s">
        <v>135</v>
      </c>
      <c r="B15" s="21" t="s">
        <v>134</v>
      </c>
      <c r="C15" s="21" t="s">
        <v>90</v>
      </c>
      <c r="D15" s="24">
        <v>400000</v>
      </c>
      <c r="E15" s="22">
        <v>4065.6</v>
      </c>
      <c r="F15" s="23">
        <v>3.0645273880887101</v>
      </c>
    </row>
    <row r="16" spans="1:6" x14ac:dyDescent="0.2">
      <c r="A16" s="21" t="s">
        <v>249</v>
      </c>
      <c r="B16" s="21" t="s">
        <v>248</v>
      </c>
      <c r="C16" s="21" t="s">
        <v>141</v>
      </c>
      <c r="D16" s="24">
        <v>150000</v>
      </c>
      <c r="E16" s="22">
        <v>3956.4</v>
      </c>
      <c r="F16" s="23">
        <v>2.982215702045</v>
      </c>
    </row>
    <row r="17" spans="1:6" x14ac:dyDescent="0.2">
      <c r="A17" s="21" t="s">
        <v>207</v>
      </c>
      <c r="B17" s="21" t="s">
        <v>206</v>
      </c>
      <c r="C17" s="21" t="s">
        <v>208</v>
      </c>
      <c r="D17" s="24">
        <v>150000</v>
      </c>
      <c r="E17" s="22">
        <v>3841.5749999999998</v>
      </c>
      <c r="F17" s="23">
        <v>2.8956640596460201</v>
      </c>
    </row>
    <row r="18" spans="1:6" x14ac:dyDescent="0.2">
      <c r="A18" s="21" t="s">
        <v>288</v>
      </c>
      <c r="B18" s="21" t="s">
        <v>287</v>
      </c>
      <c r="C18" s="21" t="s">
        <v>128</v>
      </c>
      <c r="D18" s="24">
        <v>1700000</v>
      </c>
      <c r="E18" s="22">
        <v>3662.65</v>
      </c>
      <c r="F18" s="23">
        <v>2.7607957590473999</v>
      </c>
    </row>
    <row r="19" spans="1:6" x14ac:dyDescent="0.2">
      <c r="A19" s="21" t="s">
        <v>290</v>
      </c>
      <c r="B19" s="21" t="s">
        <v>289</v>
      </c>
      <c r="C19" s="21" t="s">
        <v>152</v>
      </c>
      <c r="D19" s="24">
        <v>100000</v>
      </c>
      <c r="E19" s="22">
        <v>3616.05</v>
      </c>
      <c r="F19" s="23">
        <v>2.7256700761752701</v>
      </c>
    </row>
    <row r="20" spans="1:6" x14ac:dyDescent="0.2">
      <c r="A20" s="21" t="s">
        <v>265</v>
      </c>
      <c r="B20" s="21" t="s">
        <v>264</v>
      </c>
      <c r="C20" s="21" t="s">
        <v>266</v>
      </c>
      <c r="D20" s="24">
        <v>1600000</v>
      </c>
      <c r="E20" s="22">
        <v>3600.8</v>
      </c>
      <c r="F20" s="23">
        <v>2.7141750833898599</v>
      </c>
    </row>
    <row r="21" spans="1:6" x14ac:dyDescent="0.2">
      <c r="A21" s="21" t="s">
        <v>238</v>
      </c>
      <c r="B21" s="21" t="s">
        <v>237</v>
      </c>
      <c r="C21" s="21" t="s">
        <v>120</v>
      </c>
      <c r="D21" s="24">
        <v>182000</v>
      </c>
      <c r="E21" s="22">
        <v>3136.77</v>
      </c>
      <c r="F21" s="23">
        <v>2.3644031816054198</v>
      </c>
    </row>
    <row r="22" spans="1:6" x14ac:dyDescent="0.2">
      <c r="A22" s="21" t="s">
        <v>268</v>
      </c>
      <c r="B22" s="21" t="s">
        <v>267</v>
      </c>
      <c r="C22" s="21" t="s">
        <v>138</v>
      </c>
      <c r="D22" s="24">
        <v>135700</v>
      </c>
      <c r="E22" s="22">
        <v>3011.9293499999999</v>
      </c>
      <c r="F22" s="23">
        <v>2.2703020425184999</v>
      </c>
    </row>
    <row r="23" spans="1:6" x14ac:dyDescent="0.2">
      <c r="A23" s="21" t="s">
        <v>186</v>
      </c>
      <c r="B23" s="21" t="s">
        <v>185</v>
      </c>
      <c r="C23" s="21" t="s">
        <v>101</v>
      </c>
      <c r="D23" s="24">
        <v>1150000</v>
      </c>
      <c r="E23" s="22">
        <v>2704.2249999999999</v>
      </c>
      <c r="F23" s="23">
        <v>2.0383637288602401</v>
      </c>
    </row>
    <row r="24" spans="1:6" x14ac:dyDescent="0.2">
      <c r="A24" s="21" t="s">
        <v>292</v>
      </c>
      <c r="B24" s="21" t="s">
        <v>291</v>
      </c>
      <c r="C24" s="21" t="s">
        <v>90</v>
      </c>
      <c r="D24" s="24">
        <v>80000</v>
      </c>
      <c r="E24" s="22">
        <v>2605.36</v>
      </c>
      <c r="F24" s="23">
        <v>1.96384225595995</v>
      </c>
    </row>
    <row r="25" spans="1:6" x14ac:dyDescent="0.2">
      <c r="A25" s="21" t="s">
        <v>294</v>
      </c>
      <c r="B25" s="21" t="s">
        <v>293</v>
      </c>
      <c r="C25" s="21" t="s">
        <v>131</v>
      </c>
      <c r="D25" s="24">
        <v>1383830</v>
      </c>
      <c r="E25" s="22">
        <v>2591.9135900000001</v>
      </c>
      <c r="F25" s="23">
        <v>1.9537067552426</v>
      </c>
    </row>
    <row r="26" spans="1:6" x14ac:dyDescent="0.2">
      <c r="A26" s="21" t="s">
        <v>257</v>
      </c>
      <c r="B26" s="21" t="s">
        <v>256</v>
      </c>
      <c r="C26" s="21" t="s">
        <v>101</v>
      </c>
      <c r="D26" s="24">
        <v>2083100</v>
      </c>
      <c r="E26" s="22">
        <v>2565.3376499999999</v>
      </c>
      <c r="F26" s="23">
        <v>1.93367460845143</v>
      </c>
    </row>
    <row r="27" spans="1:6" x14ac:dyDescent="0.2">
      <c r="A27" s="21" t="s">
        <v>296</v>
      </c>
      <c r="B27" s="21" t="s">
        <v>295</v>
      </c>
      <c r="C27" s="21" t="s">
        <v>114</v>
      </c>
      <c r="D27" s="24">
        <v>160000</v>
      </c>
      <c r="E27" s="22">
        <v>2458.08</v>
      </c>
      <c r="F27" s="23">
        <v>1.85282700760357</v>
      </c>
    </row>
    <row r="28" spans="1:6" x14ac:dyDescent="0.2">
      <c r="A28" s="21" t="s">
        <v>240</v>
      </c>
      <c r="B28" s="21" t="s">
        <v>239</v>
      </c>
      <c r="C28" s="21" t="s">
        <v>149</v>
      </c>
      <c r="D28" s="24">
        <v>2200000</v>
      </c>
      <c r="E28" s="22">
        <v>2197.8000000000002</v>
      </c>
      <c r="F28" s="23">
        <v>1.6566357471323701</v>
      </c>
    </row>
    <row r="29" spans="1:6" x14ac:dyDescent="0.2">
      <c r="A29" s="21" t="s">
        <v>298</v>
      </c>
      <c r="B29" s="21" t="s">
        <v>297</v>
      </c>
      <c r="C29" s="21" t="s">
        <v>184</v>
      </c>
      <c r="D29" s="24">
        <v>400000</v>
      </c>
      <c r="E29" s="22">
        <v>1989.4</v>
      </c>
      <c r="F29" s="23">
        <v>1.49955007523211</v>
      </c>
    </row>
    <row r="30" spans="1:6" x14ac:dyDescent="0.2">
      <c r="A30" s="21" t="s">
        <v>259</v>
      </c>
      <c r="B30" s="21" t="s">
        <v>258</v>
      </c>
      <c r="C30" s="21" t="s">
        <v>101</v>
      </c>
      <c r="D30" s="24">
        <v>2550000</v>
      </c>
      <c r="E30" s="22">
        <v>1950.75</v>
      </c>
      <c r="F30" s="23">
        <v>1.47041686400877</v>
      </c>
    </row>
    <row r="31" spans="1:6" x14ac:dyDescent="0.2">
      <c r="A31" s="21" t="s">
        <v>216</v>
      </c>
      <c r="B31" s="21" t="s">
        <v>215</v>
      </c>
      <c r="C31" s="21" t="s">
        <v>111</v>
      </c>
      <c r="D31" s="24">
        <v>800000</v>
      </c>
      <c r="E31" s="22">
        <v>1661.6</v>
      </c>
      <c r="F31" s="23">
        <v>1.25246426309725</v>
      </c>
    </row>
    <row r="32" spans="1:6" x14ac:dyDescent="0.2">
      <c r="A32" s="21" t="s">
        <v>171</v>
      </c>
      <c r="B32" s="21" t="s">
        <v>170</v>
      </c>
      <c r="C32" s="21" t="s">
        <v>128</v>
      </c>
      <c r="D32" s="24">
        <v>600000</v>
      </c>
      <c r="E32" s="22">
        <v>1582.2</v>
      </c>
      <c r="F32" s="23">
        <v>1.19261492361126</v>
      </c>
    </row>
    <row r="33" spans="1:9" x14ac:dyDescent="0.2">
      <c r="A33" s="21" t="s">
        <v>280</v>
      </c>
      <c r="B33" s="21" t="s">
        <v>279</v>
      </c>
      <c r="C33" s="21" t="s">
        <v>281</v>
      </c>
      <c r="D33" s="24">
        <v>500000</v>
      </c>
      <c r="E33" s="22">
        <v>1211.75</v>
      </c>
      <c r="F33" s="23">
        <v>0.91338082017819999</v>
      </c>
    </row>
    <row r="34" spans="1:9" x14ac:dyDescent="0.2">
      <c r="A34" s="21" t="s">
        <v>300</v>
      </c>
      <c r="B34" s="21" t="s">
        <v>299</v>
      </c>
      <c r="C34" s="21" t="s">
        <v>111</v>
      </c>
      <c r="D34" s="24">
        <v>1500000</v>
      </c>
      <c r="E34" s="22">
        <v>1146</v>
      </c>
      <c r="F34" s="23">
        <v>0.863820441447672</v>
      </c>
    </row>
    <row r="35" spans="1:9" x14ac:dyDescent="0.2">
      <c r="A35" s="20" t="s">
        <v>27</v>
      </c>
      <c r="B35" s="20"/>
      <c r="C35" s="20"/>
      <c r="D35" s="20"/>
      <c r="E35" s="25">
        <f>SUM(E7:E34)</f>
        <v>100595.20559000001</v>
      </c>
      <c r="F35" s="26">
        <f>SUM(F7:F34)</f>
        <v>75.825650000238369</v>
      </c>
      <c r="G35" s="14"/>
      <c r="H35" s="14"/>
      <c r="I35" s="14"/>
    </row>
    <row r="36" spans="1:9" x14ac:dyDescent="0.2">
      <c r="A36" s="21"/>
      <c r="B36" s="21"/>
      <c r="C36" s="21"/>
      <c r="D36" s="21"/>
      <c r="E36" s="22"/>
      <c r="F36" s="23"/>
    </row>
    <row r="37" spans="1:9" x14ac:dyDescent="0.2">
      <c r="A37" s="20" t="s">
        <v>301</v>
      </c>
      <c r="B37" s="21"/>
      <c r="C37" s="21"/>
      <c r="D37" s="21"/>
      <c r="E37" s="22"/>
      <c r="F37" s="23"/>
    </row>
    <row r="38" spans="1:9" x14ac:dyDescent="0.2">
      <c r="A38" s="21" t="s">
        <v>303</v>
      </c>
      <c r="B38" s="21" t="s">
        <v>302</v>
      </c>
      <c r="C38" s="21" t="s">
        <v>403</v>
      </c>
      <c r="D38" s="24">
        <v>1300000</v>
      </c>
      <c r="E38" s="22">
        <v>4368.6499999999996</v>
      </c>
      <c r="F38" s="23">
        <v>3.2929573922603601</v>
      </c>
    </row>
    <row r="39" spans="1:9" x14ac:dyDescent="0.2">
      <c r="A39" s="21" t="s">
        <v>305</v>
      </c>
      <c r="B39" s="21" t="s">
        <v>304</v>
      </c>
      <c r="C39" s="21" t="s">
        <v>403</v>
      </c>
      <c r="D39" s="24">
        <v>1500000</v>
      </c>
      <c r="E39" s="22">
        <v>4321.3500000000004</v>
      </c>
      <c r="F39" s="23">
        <v>3.2573040703751301</v>
      </c>
    </row>
    <row r="40" spans="1:9" x14ac:dyDescent="0.2">
      <c r="A40" s="20" t="s">
        <v>27</v>
      </c>
      <c r="B40" s="20"/>
      <c r="C40" s="20"/>
      <c r="D40" s="20"/>
      <c r="E40" s="25">
        <f>SUM(E37:E39)</f>
        <v>8690</v>
      </c>
      <c r="F40" s="26">
        <f>SUM(F37:F39)</f>
        <v>6.5502614626354898</v>
      </c>
      <c r="G40" s="14"/>
      <c r="H40" s="14"/>
      <c r="I40" s="14"/>
    </row>
    <row r="41" spans="1:9" x14ac:dyDescent="0.2">
      <c r="A41" s="21"/>
      <c r="B41" s="21"/>
      <c r="C41" s="21"/>
      <c r="D41" s="21"/>
      <c r="E41" s="22"/>
      <c r="F41" s="23"/>
    </row>
    <row r="42" spans="1:9" x14ac:dyDescent="0.2">
      <c r="A42" s="20" t="s">
        <v>306</v>
      </c>
      <c r="B42" s="21"/>
      <c r="C42" s="21"/>
      <c r="D42" s="21"/>
      <c r="E42" s="22"/>
      <c r="F42" s="23"/>
    </row>
    <row r="43" spans="1:9" x14ac:dyDescent="0.2">
      <c r="A43" s="21" t="s">
        <v>308</v>
      </c>
      <c r="B43" s="21" t="s">
        <v>307</v>
      </c>
      <c r="C43" s="21" t="s">
        <v>309</v>
      </c>
      <c r="D43" s="24">
        <v>86900</v>
      </c>
      <c r="E43" s="22">
        <v>3637.9298079999999</v>
      </c>
      <c r="F43" s="23">
        <v>2.74216241946091</v>
      </c>
    </row>
    <row r="44" spans="1:9" x14ac:dyDescent="0.2">
      <c r="A44" s="21" t="s">
        <v>311</v>
      </c>
      <c r="B44" s="21" t="s">
        <v>310</v>
      </c>
      <c r="C44" s="21" t="s">
        <v>138</v>
      </c>
      <c r="D44" s="24">
        <v>2297307</v>
      </c>
      <c r="E44" s="22">
        <v>2117.5234650000002</v>
      </c>
      <c r="F44" s="23">
        <v>1.5961257018430199</v>
      </c>
    </row>
    <row r="45" spans="1:9" x14ac:dyDescent="0.2">
      <c r="A45" s="21" t="s">
        <v>313</v>
      </c>
      <c r="B45" s="21" t="s">
        <v>312</v>
      </c>
      <c r="C45" s="21" t="s">
        <v>314</v>
      </c>
      <c r="D45" s="24">
        <v>123000</v>
      </c>
      <c r="E45" s="22">
        <v>2072.934049</v>
      </c>
      <c r="F45" s="23">
        <v>1.5625155369102</v>
      </c>
    </row>
    <row r="46" spans="1:9" x14ac:dyDescent="0.2">
      <c r="A46" s="21" t="s">
        <v>316</v>
      </c>
      <c r="B46" s="21" t="s">
        <v>315</v>
      </c>
      <c r="C46" s="21" t="s">
        <v>314</v>
      </c>
      <c r="D46" s="24">
        <v>187038</v>
      </c>
      <c r="E46" s="22">
        <v>1591.217586</v>
      </c>
      <c r="F46" s="23">
        <v>1.19941210957925</v>
      </c>
    </row>
    <row r="47" spans="1:9" x14ac:dyDescent="0.2">
      <c r="A47" s="21" t="s">
        <v>318</v>
      </c>
      <c r="B47" s="21" t="s">
        <v>317</v>
      </c>
      <c r="C47" s="21" t="s">
        <v>319</v>
      </c>
      <c r="D47" s="24">
        <v>1575983</v>
      </c>
      <c r="E47" s="22">
        <v>1444.2909509999999</v>
      </c>
      <c r="F47" s="23">
        <v>1.0886632171655299</v>
      </c>
    </row>
    <row r="48" spans="1:9" x14ac:dyDescent="0.2">
      <c r="A48" s="21" t="s">
        <v>321</v>
      </c>
      <c r="B48" s="21" t="s">
        <v>320</v>
      </c>
      <c r="C48" s="21" t="s">
        <v>138</v>
      </c>
      <c r="D48" s="24">
        <v>65000</v>
      </c>
      <c r="E48" s="22">
        <v>1420.3522700000001</v>
      </c>
      <c r="F48" s="23">
        <v>1.0706189571401401</v>
      </c>
    </row>
    <row r="49" spans="1:9" x14ac:dyDescent="0.2">
      <c r="A49" s="21" t="s">
        <v>323</v>
      </c>
      <c r="B49" s="21" t="s">
        <v>322</v>
      </c>
      <c r="C49" s="21" t="s">
        <v>98</v>
      </c>
      <c r="D49" s="24">
        <v>43300</v>
      </c>
      <c r="E49" s="22">
        <v>1348.8302630000001</v>
      </c>
      <c r="F49" s="23">
        <v>1.0167078125852</v>
      </c>
    </row>
    <row r="50" spans="1:9" x14ac:dyDescent="0.2">
      <c r="A50" s="21" t="s">
        <v>325</v>
      </c>
      <c r="B50" s="21" t="s">
        <v>324</v>
      </c>
      <c r="C50" s="21" t="s">
        <v>314</v>
      </c>
      <c r="D50" s="24">
        <v>500000</v>
      </c>
      <c r="E50" s="22">
        <v>748.27863239999999</v>
      </c>
      <c r="F50" s="23">
        <v>0.56402999874836701</v>
      </c>
    </row>
    <row r="51" spans="1:9" x14ac:dyDescent="0.2">
      <c r="A51" s="21" t="s">
        <v>327</v>
      </c>
      <c r="B51" s="21" t="s">
        <v>326</v>
      </c>
      <c r="C51" s="21" t="s">
        <v>319</v>
      </c>
      <c r="D51" s="24">
        <v>244000</v>
      </c>
      <c r="E51" s="22">
        <v>657.28795070000001</v>
      </c>
      <c r="F51" s="23">
        <v>0.49544395090044502</v>
      </c>
    </row>
    <row r="52" spans="1:9" x14ac:dyDescent="0.2">
      <c r="A52" s="20" t="s">
        <v>27</v>
      </c>
      <c r="B52" s="20"/>
      <c r="C52" s="20"/>
      <c r="D52" s="20"/>
      <c r="E52" s="25">
        <f>SUM(E42:E51)</f>
        <v>15038.6449751</v>
      </c>
      <c r="F52" s="26">
        <f>SUM(F42:F51)</f>
        <v>11.33567970433306</v>
      </c>
      <c r="G52" s="14"/>
      <c r="H52" s="14"/>
      <c r="I52" s="14"/>
    </row>
    <row r="53" spans="1:9" x14ac:dyDescent="0.2">
      <c r="A53" s="21"/>
      <c r="B53" s="21"/>
      <c r="C53" s="21"/>
      <c r="D53" s="21"/>
      <c r="E53" s="22"/>
      <c r="F53" s="23"/>
    </row>
    <row r="54" spans="1:9" x14ac:dyDescent="0.2">
      <c r="A54" s="20" t="s">
        <v>830</v>
      </c>
      <c r="B54" s="21"/>
      <c r="C54" s="21"/>
      <c r="D54" s="21"/>
      <c r="E54" s="22"/>
      <c r="F54" s="23"/>
    </row>
    <row r="55" spans="1:9" x14ac:dyDescent="0.2">
      <c r="A55" s="21" t="s">
        <v>330</v>
      </c>
      <c r="B55" s="21" t="s">
        <v>329</v>
      </c>
      <c r="C55" s="21" t="s">
        <v>830</v>
      </c>
      <c r="D55" s="24">
        <v>3408000</v>
      </c>
      <c r="E55" s="22">
        <v>2334.1763209999999</v>
      </c>
      <c r="F55" s="23">
        <v>1.75943212916485</v>
      </c>
    </row>
    <row r="56" spans="1:9" x14ac:dyDescent="0.2">
      <c r="A56" s="20" t="s">
        <v>27</v>
      </c>
      <c r="B56" s="20"/>
      <c r="C56" s="20"/>
      <c r="D56" s="20"/>
      <c r="E56" s="25">
        <f>SUM(E55:E55)</f>
        <v>2334.1763209999999</v>
      </c>
      <c r="F56" s="26">
        <f>SUM(F55:F55)</f>
        <v>1.75943212916485</v>
      </c>
      <c r="G56" s="14"/>
      <c r="H56" s="14"/>
      <c r="I56" s="14"/>
    </row>
    <row r="57" spans="1:9" x14ac:dyDescent="0.2">
      <c r="A57" s="21"/>
      <c r="B57" s="21"/>
      <c r="C57" s="21"/>
      <c r="D57" s="21"/>
      <c r="E57" s="22"/>
      <c r="F57" s="23"/>
    </row>
    <row r="58" spans="1:9" x14ac:dyDescent="0.2">
      <c r="A58" s="20" t="s">
        <v>30</v>
      </c>
      <c r="B58" s="20"/>
      <c r="C58" s="20"/>
      <c r="D58" s="20"/>
      <c r="E58" s="25">
        <f>E35+E40+E52+E56</f>
        <v>126658.02688610002</v>
      </c>
      <c r="F58" s="26">
        <f>F35+F40+F52+F56</f>
        <v>95.471023296371769</v>
      </c>
      <c r="G58" s="14"/>
      <c r="H58" s="14"/>
      <c r="I58" s="14"/>
    </row>
    <row r="59" spans="1:9" x14ac:dyDescent="0.2">
      <c r="A59" s="20"/>
      <c r="B59" s="20"/>
      <c r="C59" s="20"/>
      <c r="D59" s="20"/>
      <c r="E59" s="25"/>
      <c r="F59" s="26"/>
      <c r="G59" s="14"/>
      <c r="H59" s="14"/>
      <c r="I59" s="14"/>
    </row>
    <row r="60" spans="1:9" x14ac:dyDescent="0.2">
      <c r="A60" s="20" t="s">
        <v>32</v>
      </c>
      <c r="B60" s="20"/>
      <c r="C60" s="20"/>
      <c r="D60" s="20"/>
      <c r="E60" s="25">
        <f>E62-(E35+E40+E52+E56)</f>
        <v>6008.4330646999733</v>
      </c>
      <c r="F60" s="26">
        <f>F62-(F35+F40+F52+F56)</f>
        <v>4.5289767036282313</v>
      </c>
      <c r="G60" s="14"/>
      <c r="H60" s="14"/>
      <c r="I60" s="14"/>
    </row>
    <row r="61" spans="1:9" x14ac:dyDescent="0.2">
      <c r="A61" s="20"/>
      <c r="B61" s="20"/>
      <c r="C61" s="20"/>
      <c r="D61" s="20"/>
      <c r="E61" s="25"/>
      <c r="F61" s="26"/>
      <c r="G61" s="14"/>
      <c r="H61" s="14"/>
      <c r="I61" s="14"/>
    </row>
    <row r="62" spans="1:9" x14ac:dyDescent="0.2">
      <c r="A62" s="27" t="s">
        <v>31</v>
      </c>
      <c r="B62" s="27"/>
      <c r="C62" s="27"/>
      <c r="D62" s="27"/>
      <c r="E62" s="28">
        <v>132666.4599508</v>
      </c>
      <c r="F62" s="29">
        <v>100</v>
      </c>
      <c r="G62" s="14"/>
      <c r="H62" s="14"/>
      <c r="I62" s="14"/>
    </row>
    <row r="65" spans="1:4" x14ac:dyDescent="0.2">
      <c r="A65" s="14" t="s">
        <v>35</v>
      </c>
    </row>
    <row r="66" spans="1:4" x14ac:dyDescent="0.2">
      <c r="A66" s="14" t="s">
        <v>36</v>
      </c>
    </row>
    <row r="67" spans="1:4" x14ac:dyDescent="0.2">
      <c r="A67" s="14" t="s">
        <v>37</v>
      </c>
      <c r="B67" s="14"/>
      <c r="C67" s="30" t="s">
        <v>39</v>
      </c>
      <c r="D67" s="14" t="s">
        <v>38</v>
      </c>
    </row>
    <row r="68" spans="1:4" x14ac:dyDescent="0.2">
      <c r="A68" s="7" t="s">
        <v>73</v>
      </c>
      <c r="C68" s="31">
        <v>79.260000000000005</v>
      </c>
      <c r="D68" s="31">
        <v>85.854600000000005</v>
      </c>
    </row>
    <row r="69" spans="1:4" x14ac:dyDescent="0.2">
      <c r="A69" s="7" t="s">
        <v>75</v>
      </c>
      <c r="C69" s="31">
        <v>19.138200000000001</v>
      </c>
      <c r="D69" s="31">
        <v>19.827500000000001</v>
      </c>
    </row>
    <row r="70" spans="1:4" x14ac:dyDescent="0.2">
      <c r="A70" s="7" t="s">
        <v>74</v>
      </c>
      <c r="C70" s="31">
        <v>84.594499999999996</v>
      </c>
      <c r="D70" s="31">
        <v>91.9589</v>
      </c>
    </row>
    <row r="71" spans="1:4" x14ac:dyDescent="0.2">
      <c r="A71" s="7" t="s">
        <v>76</v>
      </c>
      <c r="C71" s="31">
        <v>21.052499999999998</v>
      </c>
      <c r="D71" s="31">
        <v>21.869299999999999</v>
      </c>
    </row>
    <row r="73" spans="1:4" x14ac:dyDescent="0.2">
      <c r="A73" s="14" t="s">
        <v>41</v>
      </c>
    </row>
    <row r="74" spans="1:4" x14ac:dyDescent="0.2">
      <c r="A74" s="69" t="s">
        <v>56</v>
      </c>
      <c r="B74" s="70"/>
      <c r="C74" s="33" t="s">
        <v>57</v>
      </c>
    </row>
    <row r="75" spans="1:4" x14ac:dyDescent="0.2">
      <c r="A75" s="65" t="s">
        <v>75</v>
      </c>
      <c r="B75" s="66"/>
      <c r="C75" s="34">
        <v>0.85</v>
      </c>
    </row>
    <row r="76" spans="1:4" x14ac:dyDescent="0.2">
      <c r="A76" s="65" t="s">
        <v>76</v>
      </c>
      <c r="B76" s="66"/>
      <c r="C76" s="34">
        <v>0.95</v>
      </c>
    </row>
    <row r="77" spans="1:4" x14ac:dyDescent="0.2">
      <c r="A77" s="7" t="s">
        <v>58</v>
      </c>
    </row>
    <row r="78" spans="1:4" x14ac:dyDescent="0.2">
      <c r="A78" s="7" t="s">
        <v>40</v>
      </c>
    </row>
    <row r="80" spans="1:4" x14ac:dyDescent="0.2">
      <c r="A80" s="14" t="s">
        <v>218</v>
      </c>
      <c r="D80" s="35">
        <v>0.15522027426610199</v>
      </c>
    </row>
    <row r="82" spans="1:1" x14ac:dyDescent="0.2">
      <c r="A82" s="14" t="s">
        <v>799</v>
      </c>
    </row>
    <row r="83" spans="1:1" x14ac:dyDescent="0.2">
      <c r="A83" s="36"/>
    </row>
    <row r="84" spans="1:1" x14ac:dyDescent="0.2">
      <c r="A84" s="37" t="s">
        <v>795</v>
      </c>
    </row>
    <row r="85" spans="1:1" x14ac:dyDescent="0.2">
      <c r="A85" s="38"/>
    </row>
    <row r="86" spans="1:1" x14ac:dyDescent="0.2">
      <c r="A86" s="39"/>
    </row>
    <row r="87" spans="1:1" x14ac:dyDescent="0.2">
      <c r="A87" s="39"/>
    </row>
    <row r="88" spans="1:1" x14ac:dyDescent="0.2">
      <c r="A88" s="39"/>
    </row>
    <row r="89" spans="1:1" x14ac:dyDescent="0.2">
      <c r="A89" s="39"/>
    </row>
    <row r="90" spans="1:1" x14ac:dyDescent="0.2">
      <c r="A90" s="39"/>
    </row>
    <row r="91" spans="1:1" x14ac:dyDescent="0.2">
      <c r="A91" s="39"/>
    </row>
    <row r="92" spans="1:1" x14ac:dyDescent="0.2">
      <c r="A92" s="39"/>
    </row>
    <row r="93" spans="1:1" x14ac:dyDescent="0.2">
      <c r="A93" s="39"/>
    </row>
    <row r="94" spans="1:1" x14ac:dyDescent="0.2">
      <c r="A94" s="39"/>
    </row>
    <row r="95" spans="1:1" x14ac:dyDescent="0.2">
      <c r="A95" s="39"/>
    </row>
    <row r="96" spans="1:1" x14ac:dyDescent="0.2">
      <c r="A96" s="39"/>
    </row>
    <row r="97" spans="1:1" x14ac:dyDescent="0.2">
      <c r="A97" s="37" t="s">
        <v>801</v>
      </c>
    </row>
    <row r="98" spans="1:1" x14ac:dyDescent="0.2">
      <c r="A98" s="39"/>
    </row>
    <row r="99" spans="1:1" x14ac:dyDescent="0.2">
      <c r="A99" s="37" t="s">
        <v>796</v>
      </c>
    </row>
    <row r="100" spans="1:1" x14ac:dyDescent="0.2">
      <c r="A100" s="39"/>
    </row>
    <row r="101" spans="1:1" x14ac:dyDescent="0.2">
      <c r="A101" s="39"/>
    </row>
    <row r="102" spans="1:1" x14ac:dyDescent="0.2">
      <c r="A102" s="39"/>
    </row>
    <row r="103" spans="1:1" x14ac:dyDescent="0.2">
      <c r="A103" s="39"/>
    </row>
    <row r="104" spans="1:1" x14ac:dyDescent="0.2">
      <c r="A104" s="39"/>
    </row>
    <row r="105" spans="1:1" x14ac:dyDescent="0.2">
      <c r="A105" s="39"/>
    </row>
    <row r="106" spans="1:1" x14ac:dyDescent="0.2">
      <c r="A106" s="39"/>
    </row>
    <row r="107" spans="1:1" x14ac:dyDescent="0.2">
      <c r="A107" s="39"/>
    </row>
    <row r="108" spans="1:1" x14ac:dyDescent="0.2">
      <c r="A108" s="39"/>
    </row>
    <row r="109" spans="1:1" x14ac:dyDescent="0.2">
      <c r="A109" s="39"/>
    </row>
    <row r="110" spans="1:1" x14ac:dyDescent="0.2">
      <c r="A110" s="39"/>
    </row>
    <row r="111" spans="1:1" x14ac:dyDescent="0.2">
      <c r="A111" s="39"/>
    </row>
  </sheetData>
  <mergeCells count="4">
    <mergeCell ref="A1:F1"/>
    <mergeCell ref="A74:B74"/>
    <mergeCell ref="A75:B75"/>
    <mergeCell ref="A76:B76"/>
  </mergeCells>
  <conditionalFormatting sqref="F2:F3 F5:F81">
    <cfRule type="cellIs" dxfId="57" priority="2" stopIfTrue="1" operator="between">
      <formula>0.009</formula>
      <formula>-0.009</formula>
    </cfRule>
  </conditionalFormatting>
  <conditionalFormatting sqref="F82:F213">
    <cfRule type="cellIs" dxfId="56" priority="1" stopIfTrue="1" operator="between">
      <formula>0.009</formula>
      <formula>-0.009</formula>
    </cfRule>
  </conditionalFormatting>
  <hyperlinks>
    <hyperlink ref="A85"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21"/>
  <sheetViews>
    <sheetView workbookViewId="0">
      <selection sqref="A1:F1"/>
    </sheetView>
  </sheetViews>
  <sheetFormatPr defaultColWidth="9.140625" defaultRowHeight="11.25" x14ac:dyDescent="0.2"/>
  <cols>
    <col min="1" max="1" width="38.5703125" style="7" bestFit="1" customWidth="1"/>
    <col min="2" max="2" width="34.42578125" style="7" bestFit="1" customWidth="1"/>
    <col min="3" max="3" width="24.5703125" style="7" bestFit="1" customWidth="1"/>
    <col min="4" max="4" width="15.42578125" style="7" bestFit="1" customWidth="1"/>
    <col min="5" max="5" width="22.85546875" style="10" customWidth="1"/>
    <col min="6" max="6" width="13.5703125" style="11" bestFit="1" customWidth="1"/>
    <col min="7" max="16384" width="9.140625" style="7"/>
  </cols>
  <sheetData>
    <row r="1" spans="1:6" s="1" customFormat="1" ht="15" x14ac:dyDescent="0.2">
      <c r="A1" s="67" t="s">
        <v>13</v>
      </c>
      <c r="B1" s="68"/>
      <c r="C1" s="68"/>
      <c r="D1" s="68"/>
      <c r="E1" s="68"/>
      <c r="F1" s="6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284</v>
      </c>
      <c r="D4" s="13" t="s">
        <v>1</v>
      </c>
      <c r="E4" s="40" t="s">
        <v>6</v>
      </c>
      <c r="F4" s="12" t="s">
        <v>3</v>
      </c>
    </row>
    <row r="5" spans="1:6" x14ac:dyDescent="0.2">
      <c r="A5" s="16" t="s">
        <v>82</v>
      </c>
      <c r="B5" s="17"/>
      <c r="C5" s="17"/>
      <c r="D5" s="17"/>
      <c r="E5" s="18"/>
      <c r="F5" s="19"/>
    </row>
    <row r="6" spans="1:6" x14ac:dyDescent="0.2">
      <c r="A6" s="20" t="s">
        <v>26</v>
      </c>
      <c r="B6" s="21"/>
      <c r="C6" s="21"/>
      <c r="D6" s="21"/>
      <c r="E6" s="22"/>
      <c r="F6" s="23"/>
    </row>
    <row r="7" spans="1:6" x14ac:dyDescent="0.2">
      <c r="A7" s="21" t="s">
        <v>89</v>
      </c>
      <c r="B7" s="21" t="s">
        <v>88</v>
      </c>
      <c r="C7" s="21" t="s">
        <v>90</v>
      </c>
      <c r="D7" s="24">
        <v>722794</v>
      </c>
      <c r="E7" s="22">
        <v>10901.179109999999</v>
      </c>
      <c r="F7" s="23">
        <v>16.051442118780599</v>
      </c>
    </row>
    <row r="8" spans="1:6" x14ac:dyDescent="0.2">
      <c r="A8" s="21" t="s">
        <v>292</v>
      </c>
      <c r="B8" s="21" t="s">
        <v>291</v>
      </c>
      <c r="C8" s="21" t="s">
        <v>90</v>
      </c>
      <c r="D8" s="24">
        <v>280000</v>
      </c>
      <c r="E8" s="22">
        <v>9118.76</v>
      </c>
      <c r="F8" s="23">
        <v>13.4269189468489</v>
      </c>
    </row>
    <row r="9" spans="1:6" x14ac:dyDescent="0.2">
      <c r="A9" s="21" t="s">
        <v>108</v>
      </c>
      <c r="B9" s="21" t="s">
        <v>107</v>
      </c>
      <c r="C9" s="21" t="s">
        <v>90</v>
      </c>
      <c r="D9" s="24">
        <v>628738</v>
      </c>
      <c r="E9" s="22">
        <v>6534.4740339999998</v>
      </c>
      <c r="F9" s="23">
        <v>9.6216868537834692</v>
      </c>
    </row>
    <row r="10" spans="1:6" x14ac:dyDescent="0.2">
      <c r="A10" s="21" t="s">
        <v>97</v>
      </c>
      <c r="B10" s="21" t="s">
        <v>96</v>
      </c>
      <c r="C10" s="21" t="s">
        <v>98</v>
      </c>
      <c r="D10" s="24">
        <v>509988</v>
      </c>
      <c r="E10" s="22">
        <v>4111.0132679999997</v>
      </c>
      <c r="F10" s="23">
        <v>6.0532618403002401</v>
      </c>
    </row>
    <row r="11" spans="1:6" x14ac:dyDescent="0.2">
      <c r="A11" s="21" t="s">
        <v>135</v>
      </c>
      <c r="B11" s="21" t="s">
        <v>134</v>
      </c>
      <c r="C11" s="21" t="s">
        <v>90</v>
      </c>
      <c r="D11" s="24">
        <v>284336</v>
      </c>
      <c r="E11" s="22">
        <v>2889.9911040000002</v>
      </c>
      <c r="F11" s="23">
        <v>4.2553676498254402</v>
      </c>
    </row>
    <row r="12" spans="1:6" x14ac:dyDescent="0.2">
      <c r="A12" s="21" t="s">
        <v>333</v>
      </c>
      <c r="B12" s="21" t="s">
        <v>332</v>
      </c>
      <c r="C12" s="21" t="s">
        <v>144</v>
      </c>
      <c r="D12" s="24">
        <v>60265</v>
      </c>
      <c r="E12" s="22">
        <v>2369.6499330000001</v>
      </c>
      <c r="F12" s="23">
        <v>3.48919124780089</v>
      </c>
    </row>
    <row r="13" spans="1:6" x14ac:dyDescent="0.2">
      <c r="A13" s="21" t="s">
        <v>168</v>
      </c>
      <c r="B13" s="21" t="s">
        <v>167</v>
      </c>
      <c r="C13" s="21" t="s">
        <v>169</v>
      </c>
      <c r="D13" s="24">
        <v>255722</v>
      </c>
      <c r="E13" s="22">
        <v>2074.033281</v>
      </c>
      <c r="F13" s="23">
        <v>3.0539104831198598</v>
      </c>
    </row>
    <row r="14" spans="1:6" x14ac:dyDescent="0.2">
      <c r="A14" s="21" t="s">
        <v>154</v>
      </c>
      <c r="B14" s="21" t="s">
        <v>153</v>
      </c>
      <c r="C14" s="21" t="s">
        <v>144</v>
      </c>
      <c r="D14" s="24">
        <v>3343398</v>
      </c>
      <c r="E14" s="22">
        <v>1982.635014</v>
      </c>
      <c r="F14" s="23">
        <v>2.91933109700908</v>
      </c>
    </row>
    <row r="15" spans="1:6" x14ac:dyDescent="0.2">
      <c r="A15" s="21" t="s">
        <v>188</v>
      </c>
      <c r="B15" s="21" t="s">
        <v>187</v>
      </c>
      <c r="C15" s="21" t="s">
        <v>189</v>
      </c>
      <c r="D15" s="24">
        <v>368867</v>
      </c>
      <c r="E15" s="22">
        <v>1653.6307609999999</v>
      </c>
      <c r="F15" s="23">
        <v>2.4348887563619401</v>
      </c>
    </row>
    <row r="16" spans="1:6" x14ac:dyDescent="0.2">
      <c r="A16" s="21" t="s">
        <v>191</v>
      </c>
      <c r="B16" s="21" t="s">
        <v>190</v>
      </c>
      <c r="C16" s="21" t="s">
        <v>192</v>
      </c>
      <c r="D16" s="24">
        <v>37930</v>
      </c>
      <c r="E16" s="22">
        <v>956.84114499999998</v>
      </c>
      <c r="F16" s="23">
        <v>1.40890082631027</v>
      </c>
    </row>
    <row r="17" spans="1:9" x14ac:dyDescent="0.2">
      <c r="A17" s="21" t="s">
        <v>197</v>
      </c>
      <c r="B17" s="21" t="s">
        <v>196</v>
      </c>
      <c r="C17" s="21" t="s">
        <v>169</v>
      </c>
      <c r="D17" s="24">
        <v>86799</v>
      </c>
      <c r="E17" s="22">
        <v>939.81617249999999</v>
      </c>
      <c r="F17" s="23">
        <v>1.38383240408731</v>
      </c>
    </row>
    <row r="18" spans="1:9" x14ac:dyDescent="0.2">
      <c r="A18" s="21" t="s">
        <v>335</v>
      </c>
      <c r="B18" s="21" t="s">
        <v>334</v>
      </c>
      <c r="C18" s="21" t="s">
        <v>189</v>
      </c>
      <c r="D18" s="24">
        <v>150000</v>
      </c>
      <c r="E18" s="22">
        <v>796.5</v>
      </c>
      <c r="F18" s="23">
        <v>1.1728064935545099</v>
      </c>
    </row>
    <row r="19" spans="1:9" x14ac:dyDescent="0.2">
      <c r="A19" s="21" t="s">
        <v>337</v>
      </c>
      <c r="B19" s="21" t="s">
        <v>336</v>
      </c>
      <c r="C19" s="21" t="s">
        <v>144</v>
      </c>
      <c r="D19" s="24">
        <v>15929</v>
      </c>
      <c r="E19" s="22">
        <v>688.05315499999995</v>
      </c>
      <c r="F19" s="23">
        <v>1.0131239273002699</v>
      </c>
    </row>
    <row r="20" spans="1:9" x14ac:dyDescent="0.2">
      <c r="A20" s="21" t="s">
        <v>339</v>
      </c>
      <c r="B20" s="21" t="s">
        <v>338</v>
      </c>
      <c r="C20" s="21" t="s">
        <v>90</v>
      </c>
      <c r="D20" s="24">
        <v>30759</v>
      </c>
      <c r="E20" s="22">
        <v>606.81355199999996</v>
      </c>
      <c r="F20" s="23">
        <v>0.89350266687065505</v>
      </c>
    </row>
    <row r="21" spans="1:9" x14ac:dyDescent="0.2">
      <c r="A21" s="21" t="s">
        <v>341</v>
      </c>
      <c r="B21" s="21" t="s">
        <v>340</v>
      </c>
      <c r="C21" s="21" t="s">
        <v>144</v>
      </c>
      <c r="D21" s="24">
        <v>390108</v>
      </c>
      <c r="E21" s="22">
        <v>604.08223799999996</v>
      </c>
      <c r="F21" s="23">
        <v>0.88948094333627203</v>
      </c>
    </row>
    <row r="22" spans="1:9" x14ac:dyDescent="0.2">
      <c r="A22" s="21" t="s">
        <v>343</v>
      </c>
      <c r="B22" s="21" t="s">
        <v>342</v>
      </c>
      <c r="C22" s="21" t="s">
        <v>90</v>
      </c>
      <c r="D22" s="24">
        <v>160474</v>
      </c>
      <c r="E22" s="22">
        <v>457.91255899999999</v>
      </c>
      <c r="F22" s="23">
        <v>0.67425338691194303</v>
      </c>
    </row>
    <row r="23" spans="1:9" x14ac:dyDescent="0.2">
      <c r="A23" s="21" t="s">
        <v>345</v>
      </c>
      <c r="B23" s="21" t="s">
        <v>344</v>
      </c>
      <c r="C23" s="21" t="s">
        <v>169</v>
      </c>
      <c r="D23" s="24">
        <v>375996</v>
      </c>
      <c r="E23" s="22">
        <v>384.64390800000001</v>
      </c>
      <c r="F23" s="23">
        <v>0.56636895544078303</v>
      </c>
    </row>
    <row r="24" spans="1:9" x14ac:dyDescent="0.2">
      <c r="A24" s="21" t="s">
        <v>347</v>
      </c>
      <c r="B24" s="21" t="s">
        <v>346</v>
      </c>
      <c r="C24" s="21" t="s">
        <v>90</v>
      </c>
      <c r="D24" s="24">
        <v>81445</v>
      </c>
      <c r="E24" s="22">
        <v>363.40759000000003</v>
      </c>
      <c r="F24" s="23">
        <v>0.53509953717387904</v>
      </c>
    </row>
    <row r="25" spans="1:9" x14ac:dyDescent="0.2">
      <c r="A25" s="21" t="s">
        <v>349</v>
      </c>
      <c r="B25" s="21" t="s">
        <v>348</v>
      </c>
      <c r="C25" s="21" t="s">
        <v>90</v>
      </c>
      <c r="D25" s="24">
        <v>63629</v>
      </c>
      <c r="E25" s="22">
        <v>83.035844999999995</v>
      </c>
      <c r="F25" s="23">
        <v>0.12226613711712001</v>
      </c>
    </row>
    <row r="26" spans="1:9" x14ac:dyDescent="0.2">
      <c r="A26" s="21" t="s">
        <v>351</v>
      </c>
      <c r="B26" s="21" t="s">
        <v>350</v>
      </c>
      <c r="C26" s="21" t="s">
        <v>192</v>
      </c>
      <c r="D26" s="24">
        <v>12105</v>
      </c>
      <c r="E26" s="22">
        <v>9.6900525000000002</v>
      </c>
      <c r="F26" s="23">
        <v>1.42681186376448E-2</v>
      </c>
    </row>
    <row r="27" spans="1:9" x14ac:dyDescent="0.2">
      <c r="A27" s="20" t="s">
        <v>27</v>
      </c>
      <c r="B27" s="20"/>
      <c r="C27" s="20"/>
      <c r="D27" s="20"/>
      <c r="E27" s="25">
        <f>SUM(E7:E26)</f>
        <v>47526.162721999994</v>
      </c>
      <c r="F27" s="26">
        <f>SUM(F7:F26)</f>
        <v>69.97990239057107</v>
      </c>
      <c r="G27" s="14"/>
      <c r="H27" s="14"/>
      <c r="I27" s="14"/>
    </row>
    <row r="28" spans="1:9" x14ac:dyDescent="0.2">
      <c r="A28" s="21"/>
      <c r="B28" s="21"/>
      <c r="C28" s="21"/>
      <c r="D28" s="21"/>
      <c r="E28" s="22"/>
      <c r="F28" s="23"/>
    </row>
    <row r="29" spans="1:9" x14ac:dyDescent="0.2">
      <c r="A29" s="20" t="s">
        <v>306</v>
      </c>
      <c r="B29" s="21"/>
      <c r="C29" s="21"/>
      <c r="D29" s="21"/>
      <c r="E29" s="22"/>
      <c r="F29" s="23"/>
    </row>
    <row r="30" spans="1:9" x14ac:dyDescent="0.2">
      <c r="A30" s="21" t="s">
        <v>353</v>
      </c>
      <c r="B30" s="21" t="s">
        <v>352</v>
      </c>
      <c r="C30" s="21" t="s">
        <v>169</v>
      </c>
      <c r="D30" s="24">
        <v>90474</v>
      </c>
      <c r="E30" s="22">
        <v>1101.084087</v>
      </c>
      <c r="F30" s="23">
        <v>1.6212913586731199</v>
      </c>
    </row>
    <row r="31" spans="1:9" x14ac:dyDescent="0.2">
      <c r="A31" s="21" t="s">
        <v>355</v>
      </c>
      <c r="B31" s="21" t="s">
        <v>354</v>
      </c>
      <c r="C31" s="21" t="s">
        <v>117</v>
      </c>
      <c r="D31" s="24">
        <v>45135</v>
      </c>
      <c r="E31" s="22">
        <v>1029.518689</v>
      </c>
      <c r="F31" s="23">
        <v>1.5159148822284101</v>
      </c>
    </row>
    <row r="32" spans="1:9" x14ac:dyDescent="0.2">
      <c r="A32" s="21" t="s">
        <v>357</v>
      </c>
      <c r="B32" s="21" t="s">
        <v>356</v>
      </c>
      <c r="C32" s="21" t="s">
        <v>144</v>
      </c>
      <c r="D32" s="24">
        <v>111883</v>
      </c>
      <c r="E32" s="22">
        <v>1023.558398</v>
      </c>
      <c r="F32" s="23">
        <v>1.50713865123246</v>
      </c>
    </row>
    <row r="33" spans="1:6" x14ac:dyDescent="0.2">
      <c r="A33" s="21" t="s">
        <v>359</v>
      </c>
      <c r="B33" s="21" t="s">
        <v>358</v>
      </c>
      <c r="C33" s="21" t="s">
        <v>90</v>
      </c>
      <c r="D33" s="24">
        <v>25217</v>
      </c>
      <c r="E33" s="22">
        <v>893.36576260000004</v>
      </c>
      <c r="F33" s="23">
        <v>1.31543649403209</v>
      </c>
    </row>
    <row r="34" spans="1:6" x14ac:dyDescent="0.2">
      <c r="A34" s="21" t="s">
        <v>361</v>
      </c>
      <c r="B34" s="21" t="s">
        <v>360</v>
      </c>
      <c r="C34" s="21" t="s">
        <v>314</v>
      </c>
      <c r="D34" s="24">
        <v>22900</v>
      </c>
      <c r="E34" s="22">
        <v>832.24592470000005</v>
      </c>
      <c r="F34" s="23">
        <v>1.2254405834556701</v>
      </c>
    </row>
    <row r="35" spans="1:6" x14ac:dyDescent="0.2">
      <c r="A35" s="21" t="s">
        <v>313</v>
      </c>
      <c r="B35" s="21" t="s">
        <v>312</v>
      </c>
      <c r="C35" s="21" t="s">
        <v>314</v>
      </c>
      <c r="D35" s="24">
        <v>37000</v>
      </c>
      <c r="E35" s="22">
        <v>623.56552699999997</v>
      </c>
      <c r="F35" s="23">
        <v>0.91816911390124301</v>
      </c>
    </row>
    <row r="36" spans="1:6" x14ac:dyDescent="0.2">
      <c r="A36" s="21" t="s">
        <v>363</v>
      </c>
      <c r="B36" s="21" t="s">
        <v>362</v>
      </c>
      <c r="C36" s="21" t="s">
        <v>90</v>
      </c>
      <c r="D36" s="24">
        <v>3100</v>
      </c>
      <c r="E36" s="22">
        <v>615.07930429999999</v>
      </c>
      <c r="F36" s="23">
        <v>0.90567357455622099</v>
      </c>
    </row>
    <row r="37" spans="1:6" x14ac:dyDescent="0.2">
      <c r="A37" s="21" t="s">
        <v>365</v>
      </c>
      <c r="B37" s="21" t="s">
        <v>364</v>
      </c>
      <c r="C37" s="21" t="s">
        <v>144</v>
      </c>
      <c r="D37" s="24">
        <v>8680</v>
      </c>
      <c r="E37" s="22">
        <v>603.23014079999996</v>
      </c>
      <c r="F37" s="23">
        <v>0.88822627274079202</v>
      </c>
    </row>
    <row r="38" spans="1:6" x14ac:dyDescent="0.2">
      <c r="A38" s="21" t="s">
        <v>367</v>
      </c>
      <c r="B38" s="21" t="s">
        <v>366</v>
      </c>
      <c r="C38" s="21" t="s">
        <v>169</v>
      </c>
      <c r="D38" s="24">
        <v>5173</v>
      </c>
      <c r="E38" s="22">
        <v>567.46263580000004</v>
      </c>
      <c r="F38" s="23">
        <v>0.83556040692504396</v>
      </c>
    </row>
    <row r="39" spans="1:6" x14ac:dyDescent="0.2">
      <c r="A39" s="21" t="s">
        <v>369</v>
      </c>
      <c r="B39" s="21" t="s">
        <v>368</v>
      </c>
      <c r="C39" s="21" t="s">
        <v>370</v>
      </c>
      <c r="D39" s="24">
        <v>1273</v>
      </c>
      <c r="E39" s="22">
        <v>501.96185730000002</v>
      </c>
      <c r="F39" s="23">
        <v>0.73911377998508698</v>
      </c>
    </row>
    <row r="40" spans="1:6" x14ac:dyDescent="0.2">
      <c r="A40" s="21" t="s">
        <v>372</v>
      </c>
      <c r="B40" s="21" t="s">
        <v>371</v>
      </c>
      <c r="C40" s="21" t="s">
        <v>195</v>
      </c>
      <c r="D40" s="24">
        <v>24465</v>
      </c>
      <c r="E40" s="22">
        <v>500.55679179999998</v>
      </c>
      <c r="F40" s="23">
        <v>0.737044891168679</v>
      </c>
    </row>
    <row r="41" spans="1:6" x14ac:dyDescent="0.2">
      <c r="A41" s="21" t="s">
        <v>374</v>
      </c>
      <c r="B41" s="21" t="s">
        <v>373</v>
      </c>
      <c r="C41" s="21" t="s">
        <v>314</v>
      </c>
      <c r="D41" s="24">
        <v>1149</v>
      </c>
      <c r="E41" s="22">
        <v>446.27090449999997</v>
      </c>
      <c r="F41" s="23">
        <v>0.65711163174142395</v>
      </c>
    </row>
    <row r="42" spans="1:6" x14ac:dyDescent="0.2">
      <c r="A42" s="21" t="s">
        <v>376</v>
      </c>
      <c r="B42" s="21" t="s">
        <v>375</v>
      </c>
      <c r="C42" s="21" t="s">
        <v>314</v>
      </c>
      <c r="D42" s="24">
        <v>19982</v>
      </c>
      <c r="E42" s="22">
        <v>436.93832529999997</v>
      </c>
      <c r="F42" s="23">
        <v>0.64336987469513196</v>
      </c>
    </row>
    <row r="43" spans="1:6" x14ac:dyDescent="0.2">
      <c r="A43" s="21" t="s">
        <v>378</v>
      </c>
      <c r="B43" s="21" t="s">
        <v>377</v>
      </c>
      <c r="C43" s="21" t="s">
        <v>90</v>
      </c>
      <c r="D43" s="24">
        <v>1500</v>
      </c>
      <c r="E43" s="22">
        <v>417.6370953</v>
      </c>
      <c r="F43" s="23">
        <v>0.614949776920381</v>
      </c>
    </row>
    <row r="44" spans="1:6" x14ac:dyDescent="0.2">
      <c r="A44" s="21" t="s">
        <v>380</v>
      </c>
      <c r="B44" s="21" t="s">
        <v>379</v>
      </c>
      <c r="C44" s="21" t="s">
        <v>90</v>
      </c>
      <c r="D44" s="24">
        <v>7250</v>
      </c>
      <c r="E44" s="22">
        <v>406.3190841</v>
      </c>
      <c r="F44" s="23">
        <v>0.59828457035480298</v>
      </c>
    </row>
    <row r="45" spans="1:6" x14ac:dyDescent="0.2">
      <c r="A45" s="21" t="s">
        <v>382</v>
      </c>
      <c r="B45" s="21" t="s">
        <v>381</v>
      </c>
      <c r="C45" s="21" t="s">
        <v>314</v>
      </c>
      <c r="D45" s="24">
        <v>25000</v>
      </c>
      <c r="E45" s="22">
        <v>302.34501499999999</v>
      </c>
      <c r="F45" s="23">
        <v>0.44518794335949202</v>
      </c>
    </row>
    <row r="46" spans="1:6" x14ac:dyDescent="0.2">
      <c r="A46" s="21" t="s">
        <v>384</v>
      </c>
      <c r="B46" s="21" t="s">
        <v>383</v>
      </c>
      <c r="C46" s="21" t="s">
        <v>90</v>
      </c>
      <c r="D46" s="24">
        <v>3000</v>
      </c>
      <c r="E46" s="22">
        <v>298.6862868</v>
      </c>
      <c r="F46" s="23">
        <v>0.43980064870649699</v>
      </c>
    </row>
    <row r="47" spans="1:6" x14ac:dyDescent="0.2">
      <c r="A47" s="21" t="s">
        <v>386</v>
      </c>
      <c r="B47" s="21" t="s">
        <v>385</v>
      </c>
      <c r="C47" s="21" t="s">
        <v>169</v>
      </c>
      <c r="D47" s="24">
        <v>4743</v>
      </c>
      <c r="E47" s="22">
        <v>279.47252320000001</v>
      </c>
      <c r="F47" s="23">
        <v>0.411509340839954</v>
      </c>
    </row>
    <row r="48" spans="1:6" x14ac:dyDescent="0.2">
      <c r="A48" s="21" t="s">
        <v>388</v>
      </c>
      <c r="B48" s="21" t="s">
        <v>387</v>
      </c>
      <c r="C48" s="21" t="s">
        <v>314</v>
      </c>
      <c r="D48" s="24">
        <v>2300</v>
      </c>
      <c r="E48" s="22">
        <v>247.24145830000001</v>
      </c>
      <c r="F48" s="23">
        <v>0.36405070655383098</v>
      </c>
    </row>
    <row r="49" spans="1:9" x14ac:dyDescent="0.2">
      <c r="A49" s="21" t="s">
        <v>390</v>
      </c>
      <c r="B49" s="21" t="s">
        <v>389</v>
      </c>
      <c r="C49" s="21" t="s">
        <v>90</v>
      </c>
      <c r="D49" s="24">
        <v>4500</v>
      </c>
      <c r="E49" s="22">
        <v>206.33032259999999</v>
      </c>
      <c r="F49" s="23">
        <v>0.30381110127115701</v>
      </c>
    </row>
    <row r="50" spans="1:9" x14ac:dyDescent="0.2">
      <c r="A50" s="20" t="s">
        <v>27</v>
      </c>
      <c r="B50" s="20"/>
      <c r="C50" s="20"/>
      <c r="D50" s="20"/>
      <c r="E50" s="25">
        <f>SUM(E29:E49)</f>
        <v>11332.870133400003</v>
      </c>
      <c r="F50" s="26">
        <f>SUM(F29:F49)</f>
        <v>16.687085603341487</v>
      </c>
      <c r="G50" s="14"/>
      <c r="H50" s="14"/>
      <c r="I50" s="14"/>
    </row>
    <row r="51" spans="1:9" x14ac:dyDescent="0.2">
      <c r="A51" s="21"/>
      <c r="B51" s="21"/>
      <c r="C51" s="21"/>
      <c r="D51" s="21"/>
      <c r="E51" s="22"/>
      <c r="F51" s="23"/>
    </row>
    <row r="52" spans="1:9" x14ac:dyDescent="0.2">
      <c r="A52" s="20" t="s">
        <v>328</v>
      </c>
      <c r="B52" s="21"/>
      <c r="C52" s="21"/>
      <c r="D52" s="21"/>
      <c r="E52" s="22"/>
      <c r="F52" s="23"/>
    </row>
    <row r="53" spans="1:9" x14ac:dyDescent="0.2">
      <c r="A53" s="21" t="s">
        <v>392</v>
      </c>
      <c r="B53" s="21" t="s">
        <v>391</v>
      </c>
      <c r="C53" s="21" t="s">
        <v>331</v>
      </c>
      <c r="D53" s="24">
        <v>175810.12400000001</v>
      </c>
      <c r="E53" s="22">
        <v>5569.4623019999999</v>
      </c>
      <c r="F53" s="23">
        <v>8.2007552459417994</v>
      </c>
    </row>
    <row r="54" spans="1:9" x14ac:dyDescent="0.2">
      <c r="A54" s="20" t="s">
        <v>27</v>
      </c>
      <c r="B54" s="21"/>
      <c r="C54" s="21"/>
      <c r="D54" s="24"/>
      <c r="E54" s="25">
        <f>SUM(E53)</f>
        <v>5569.4623019999999</v>
      </c>
      <c r="F54" s="25">
        <f>SUM(F53)</f>
        <v>8.2007552459417994</v>
      </c>
    </row>
    <row r="55" spans="1:9" x14ac:dyDescent="0.2">
      <c r="A55" s="21"/>
      <c r="B55" s="21"/>
      <c r="C55" s="21"/>
      <c r="D55" s="24"/>
      <c r="E55" s="22"/>
      <c r="F55" s="23"/>
    </row>
    <row r="56" spans="1:9" x14ac:dyDescent="0.2">
      <c r="A56" s="20" t="s">
        <v>830</v>
      </c>
      <c r="B56" s="21"/>
      <c r="C56" s="21"/>
      <c r="D56" s="24"/>
      <c r="E56" s="22"/>
      <c r="F56" s="23"/>
    </row>
    <row r="57" spans="1:9" x14ac:dyDescent="0.2">
      <c r="A57" s="21" t="s">
        <v>394</v>
      </c>
      <c r="B57" s="21" t="s">
        <v>393</v>
      </c>
      <c r="C57" s="21" t="s">
        <v>830</v>
      </c>
      <c r="D57" s="24">
        <v>15053</v>
      </c>
      <c r="E57" s="22">
        <v>370.25590440000002</v>
      </c>
      <c r="F57" s="23">
        <v>0.54518333830159205</v>
      </c>
    </row>
    <row r="58" spans="1:9" x14ac:dyDescent="0.2">
      <c r="A58" s="21" t="s">
        <v>396</v>
      </c>
      <c r="B58" s="21" t="s">
        <v>395</v>
      </c>
      <c r="C58" s="21" t="s">
        <v>830</v>
      </c>
      <c r="D58" s="24">
        <v>8931</v>
      </c>
      <c r="E58" s="22">
        <v>325.48428439999998</v>
      </c>
      <c r="F58" s="23">
        <v>0.479259362579112</v>
      </c>
    </row>
    <row r="59" spans="1:9" x14ac:dyDescent="0.2">
      <c r="A59" s="21" t="s">
        <v>398</v>
      </c>
      <c r="B59" s="21" t="s">
        <v>397</v>
      </c>
      <c r="C59" s="21" t="s">
        <v>830</v>
      </c>
      <c r="D59" s="24">
        <v>2989</v>
      </c>
      <c r="E59" s="22">
        <v>304.54000689999998</v>
      </c>
      <c r="F59" s="23">
        <v>0.44841995937156898</v>
      </c>
    </row>
    <row r="60" spans="1:9" x14ac:dyDescent="0.2">
      <c r="A60" s="21" t="s">
        <v>400</v>
      </c>
      <c r="B60" s="21" t="s">
        <v>399</v>
      </c>
      <c r="C60" s="21" t="s">
        <v>830</v>
      </c>
      <c r="D60" s="24">
        <v>6000</v>
      </c>
      <c r="E60" s="22">
        <v>285.97834440000003</v>
      </c>
      <c r="F60" s="23">
        <v>0.42108883782584799</v>
      </c>
    </row>
    <row r="61" spans="1:9" x14ac:dyDescent="0.2">
      <c r="A61" s="20" t="s">
        <v>27</v>
      </c>
      <c r="B61" s="20"/>
      <c r="C61" s="20"/>
      <c r="D61" s="20"/>
      <c r="E61" s="25">
        <f>SUM(E57:E60)</f>
        <v>1286.2585400999999</v>
      </c>
      <c r="F61" s="25">
        <f>SUM(F57:F60)</f>
        <v>1.8939514980781209</v>
      </c>
      <c r="G61" s="14"/>
      <c r="H61" s="14"/>
      <c r="I61" s="14"/>
    </row>
    <row r="62" spans="1:9" x14ac:dyDescent="0.2">
      <c r="A62" s="21"/>
      <c r="B62" s="21"/>
      <c r="C62" s="21"/>
      <c r="D62" s="21"/>
      <c r="E62" s="22"/>
      <c r="F62" s="23"/>
    </row>
    <row r="63" spans="1:9" x14ac:dyDescent="0.2">
      <c r="A63" s="20" t="s">
        <v>30</v>
      </c>
      <c r="B63" s="20"/>
      <c r="C63" s="20"/>
      <c r="D63" s="20"/>
      <c r="E63" s="25">
        <f>E27+E50+E61+E54</f>
        <v>65714.753697500011</v>
      </c>
      <c r="F63" s="25">
        <f>F27+F50+F61+F54</f>
        <v>96.761694737932487</v>
      </c>
      <c r="G63" s="14"/>
      <c r="H63" s="14"/>
      <c r="I63" s="14"/>
    </row>
    <row r="64" spans="1:9" x14ac:dyDescent="0.2">
      <c r="A64" s="20"/>
      <c r="B64" s="20"/>
      <c r="C64" s="20"/>
      <c r="D64" s="20"/>
      <c r="E64" s="25"/>
      <c r="F64" s="26"/>
      <c r="G64" s="14"/>
      <c r="H64" s="14"/>
      <c r="I64" s="14"/>
    </row>
    <row r="65" spans="1:9" x14ac:dyDescent="0.2">
      <c r="A65" s="20" t="s">
        <v>32</v>
      </c>
      <c r="B65" s="20"/>
      <c r="C65" s="20"/>
      <c r="D65" s="20"/>
      <c r="E65" s="25">
        <f>E67-(E27+E50+E61+E54)</f>
        <v>2199.2631822999829</v>
      </c>
      <c r="F65" s="25">
        <f>F67-(F27+F50+F61+F54)</f>
        <v>3.238305262067513</v>
      </c>
      <c r="G65" s="14"/>
      <c r="H65" s="14"/>
      <c r="I65" s="14"/>
    </row>
    <row r="66" spans="1:9" x14ac:dyDescent="0.2">
      <c r="A66" s="20"/>
      <c r="B66" s="20"/>
      <c r="C66" s="20"/>
      <c r="D66" s="20"/>
      <c r="E66" s="25"/>
      <c r="F66" s="26"/>
      <c r="G66" s="14"/>
      <c r="H66" s="14"/>
      <c r="I66" s="14"/>
    </row>
    <row r="67" spans="1:9" x14ac:dyDescent="0.2">
      <c r="A67" s="27" t="s">
        <v>31</v>
      </c>
      <c r="B67" s="27"/>
      <c r="C67" s="27"/>
      <c r="D67" s="27"/>
      <c r="E67" s="28">
        <v>67914.016879799994</v>
      </c>
      <c r="F67" s="29">
        <v>100</v>
      </c>
      <c r="G67" s="14"/>
      <c r="H67" s="14"/>
      <c r="I67" s="14"/>
    </row>
    <row r="70" spans="1:9" x14ac:dyDescent="0.2">
      <c r="A70" s="14" t="s">
        <v>35</v>
      </c>
    </row>
    <row r="71" spans="1:9" x14ac:dyDescent="0.2">
      <c r="A71" s="14" t="s">
        <v>36</v>
      </c>
    </row>
    <row r="72" spans="1:9" x14ac:dyDescent="0.2">
      <c r="A72" s="14" t="s">
        <v>37</v>
      </c>
      <c r="B72" s="14"/>
      <c r="C72" s="30" t="s">
        <v>39</v>
      </c>
      <c r="D72" s="14" t="s">
        <v>38</v>
      </c>
    </row>
    <row r="73" spans="1:9" x14ac:dyDescent="0.2">
      <c r="A73" s="7" t="s">
        <v>73</v>
      </c>
      <c r="C73" s="31">
        <v>274.82310000000001</v>
      </c>
      <c r="D73" s="31">
        <v>281.30860000000001</v>
      </c>
    </row>
    <row r="74" spans="1:9" x14ac:dyDescent="0.2">
      <c r="A74" s="7" t="s">
        <v>75</v>
      </c>
      <c r="C74" s="31">
        <v>33.948700000000002</v>
      </c>
      <c r="D74" s="31">
        <v>31.4695</v>
      </c>
    </row>
    <row r="75" spans="1:9" x14ac:dyDescent="0.2">
      <c r="A75" s="7" t="s">
        <v>74</v>
      </c>
      <c r="C75" s="31">
        <v>293.0942</v>
      </c>
      <c r="D75" s="31">
        <v>301.50299999999999</v>
      </c>
    </row>
    <row r="76" spans="1:9" x14ac:dyDescent="0.2">
      <c r="A76" s="7" t="s">
        <v>76</v>
      </c>
      <c r="C76" s="31">
        <v>36.873399999999997</v>
      </c>
      <c r="D76" s="31">
        <v>34.389099999999999</v>
      </c>
    </row>
    <row r="78" spans="1:9" x14ac:dyDescent="0.2">
      <c r="A78" s="14" t="s">
        <v>41</v>
      </c>
    </row>
    <row r="79" spans="1:9" x14ac:dyDescent="0.2">
      <c r="A79" s="69" t="s">
        <v>56</v>
      </c>
      <c r="B79" s="70"/>
      <c r="C79" s="33" t="s">
        <v>57</v>
      </c>
    </row>
    <row r="80" spans="1:9" x14ac:dyDescent="0.2">
      <c r="A80" s="65" t="s">
        <v>75</v>
      </c>
      <c r="B80" s="66"/>
      <c r="C80" s="34">
        <v>3.25</v>
      </c>
    </row>
    <row r="81" spans="1:4" x14ac:dyDescent="0.2">
      <c r="A81" s="65" t="s">
        <v>76</v>
      </c>
      <c r="B81" s="66"/>
      <c r="C81" s="34">
        <v>3.5</v>
      </c>
    </row>
    <row r="82" spans="1:4" x14ac:dyDescent="0.2">
      <c r="A82" s="7" t="s">
        <v>58</v>
      </c>
    </row>
    <row r="83" spans="1:4" x14ac:dyDescent="0.2">
      <c r="A83" s="7" t="s">
        <v>40</v>
      </c>
    </row>
    <row r="85" spans="1:4" x14ac:dyDescent="0.2">
      <c r="A85" s="14" t="s">
        <v>218</v>
      </c>
      <c r="D85" s="35">
        <v>0.105189211420169</v>
      </c>
    </row>
    <row r="86" spans="1:4" x14ac:dyDescent="0.2">
      <c r="A86" s="14"/>
      <c r="D86" s="35"/>
    </row>
    <row r="87" spans="1:4" x14ac:dyDescent="0.2">
      <c r="A87" s="14" t="s">
        <v>819</v>
      </c>
      <c r="D87" s="30" t="s">
        <v>42</v>
      </c>
    </row>
    <row r="88" spans="1:4" x14ac:dyDescent="0.2">
      <c r="A88" s="7" t="s">
        <v>820</v>
      </c>
    </row>
    <row r="89" spans="1:4" x14ac:dyDescent="0.2">
      <c r="A89" s="36" t="s">
        <v>821</v>
      </c>
    </row>
    <row r="91" spans="1:4" x14ac:dyDescent="0.2">
      <c r="A91" s="14" t="s">
        <v>802</v>
      </c>
    </row>
    <row r="92" spans="1:4" x14ac:dyDescent="0.2">
      <c r="A92" s="14"/>
    </row>
    <row r="93" spans="1:4" x14ac:dyDescent="0.2">
      <c r="A93" s="37" t="s">
        <v>795</v>
      </c>
    </row>
    <row r="94" spans="1:4" x14ac:dyDescent="0.2">
      <c r="A94" s="38"/>
    </row>
    <row r="95" spans="1:4" x14ac:dyDescent="0.2">
      <c r="A95" s="39"/>
    </row>
    <row r="96" spans="1:4" x14ac:dyDescent="0.2">
      <c r="A96" s="39"/>
    </row>
    <row r="97" spans="1:1" x14ac:dyDescent="0.2">
      <c r="A97" s="39"/>
    </row>
    <row r="98" spans="1:1" x14ac:dyDescent="0.2">
      <c r="A98" s="39"/>
    </row>
    <row r="99" spans="1:1" x14ac:dyDescent="0.2">
      <c r="A99" s="39"/>
    </row>
    <row r="100" spans="1:1" x14ac:dyDescent="0.2">
      <c r="A100" s="39"/>
    </row>
    <row r="101" spans="1:1" x14ac:dyDescent="0.2">
      <c r="A101" s="39"/>
    </row>
    <row r="102" spans="1:1" x14ac:dyDescent="0.2">
      <c r="A102" s="39"/>
    </row>
    <row r="103" spans="1:1" x14ac:dyDescent="0.2">
      <c r="A103" s="39"/>
    </row>
    <row r="104" spans="1:1" x14ac:dyDescent="0.2">
      <c r="A104" s="39"/>
    </row>
    <row r="105" spans="1:1" x14ac:dyDescent="0.2">
      <c r="A105" s="39"/>
    </row>
    <row r="106" spans="1:1" x14ac:dyDescent="0.2">
      <c r="A106" s="39"/>
    </row>
    <row r="107" spans="1:1" x14ac:dyDescent="0.2">
      <c r="A107" s="37" t="s">
        <v>803</v>
      </c>
    </row>
    <row r="108" spans="1:1" x14ac:dyDescent="0.2">
      <c r="A108" s="39"/>
    </row>
    <row r="109" spans="1:1" x14ac:dyDescent="0.2">
      <c r="A109" s="37" t="s">
        <v>931</v>
      </c>
    </row>
    <row r="110" spans="1:1" x14ac:dyDescent="0.2">
      <c r="A110" s="39"/>
    </row>
    <row r="111" spans="1:1" x14ac:dyDescent="0.2">
      <c r="A111" s="39"/>
    </row>
    <row r="112" spans="1:1" x14ac:dyDescent="0.2">
      <c r="A112" s="39"/>
    </row>
    <row r="113" spans="1:1" x14ac:dyDescent="0.2">
      <c r="A113" s="39"/>
    </row>
    <row r="114" spans="1:1" x14ac:dyDescent="0.2">
      <c r="A114" s="39"/>
    </row>
    <row r="115" spans="1:1" x14ac:dyDescent="0.2">
      <c r="A115" s="39"/>
    </row>
    <row r="116" spans="1:1" x14ac:dyDescent="0.2">
      <c r="A116" s="39"/>
    </row>
    <row r="117" spans="1:1" x14ac:dyDescent="0.2">
      <c r="A117" s="39"/>
    </row>
    <row r="118" spans="1:1" x14ac:dyDescent="0.2">
      <c r="A118" s="39"/>
    </row>
    <row r="119" spans="1:1" x14ac:dyDescent="0.2">
      <c r="A119" s="39"/>
    </row>
    <row r="120" spans="1:1" x14ac:dyDescent="0.2">
      <c r="A120" s="39"/>
    </row>
    <row r="121" spans="1:1" x14ac:dyDescent="0.2">
      <c r="A121" s="39"/>
    </row>
  </sheetData>
  <mergeCells count="4">
    <mergeCell ref="A1:F1"/>
    <mergeCell ref="A79:B79"/>
    <mergeCell ref="A80:B80"/>
    <mergeCell ref="A81:B81"/>
  </mergeCells>
  <conditionalFormatting sqref="F2:F3 F5:F53 F55:F60 F62 F64 F66:F90">
    <cfRule type="cellIs" dxfId="55" priority="2" stopIfTrue="1" operator="between">
      <formula>0.009</formula>
      <formula>-0.009</formula>
    </cfRule>
  </conditionalFormatting>
  <conditionalFormatting sqref="F91:F223">
    <cfRule type="cellIs" dxfId="54" priority="1" stopIfTrue="1" operator="between">
      <formula>0.009</formula>
      <formula>-0.009</formula>
    </cfRule>
  </conditionalFormatting>
  <hyperlinks>
    <hyperlink ref="A89" r:id="rId1" tooltip="https://www.franklintempletonindia.com/investor/reports" xr:uid="{00000000-0004-0000-0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41"/>
  <sheetViews>
    <sheetView workbookViewId="0">
      <selection sqref="A1:F1"/>
    </sheetView>
  </sheetViews>
  <sheetFormatPr defaultColWidth="9.140625" defaultRowHeight="11.25" x14ac:dyDescent="0.2"/>
  <cols>
    <col min="1" max="1" width="38.5703125" style="7" bestFit="1" customWidth="1"/>
    <col min="2" max="2" width="34.140625" style="7" bestFit="1" customWidth="1"/>
    <col min="3" max="3" width="25.5703125" style="7" bestFit="1" customWidth="1"/>
    <col min="4" max="4" width="15.42578125" style="7" bestFit="1" customWidth="1"/>
    <col min="5" max="5" width="22.85546875" style="10" customWidth="1"/>
    <col min="6" max="6" width="13.5703125" style="11" bestFit="1" customWidth="1"/>
    <col min="7" max="16384" width="9.140625" style="7"/>
  </cols>
  <sheetData>
    <row r="1" spans="1:6" s="1" customFormat="1" ht="15" x14ac:dyDescent="0.2">
      <c r="A1" s="67" t="s">
        <v>14</v>
      </c>
      <c r="B1" s="68"/>
      <c r="C1" s="68"/>
      <c r="D1" s="68"/>
      <c r="E1" s="68"/>
      <c r="F1" s="6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284</v>
      </c>
      <c r="D4" s="13" t="s">
        <v>1</v>
      </c>
      <c r="E4" s="40" t="s">
        <v>6</v>
      </c>
      <c r="F4" s="12" t="s">
        <v>3</v>
      </c>
    </row>
    <row r="5" spans="1:6" x14ac:dyDescent="0.2">
      <c r="A5" s="16" t="s">
        <v>82</v>
      </c>
      <c r="B5" s="17"/>
      <c r="C5" s="17"/>
      <c r="D5" s="17"/>
      <c r="E5" s="18"/>
      <c r="F5" s="19"/>
    </row>
    <row r="6" spans="1:6" x14ac:dyDescent="0.2">
      <c r="A6" s="20" t="s">
        <v>26</v>
      </c>
      <c r="B6" s="21"/>
      <c r="C6" s="21"/>
      <c r="D6" s="21"/>
      <c r="E6" s="22"/>
      <c r="F6" s="23"/>
    </row>
    <row r="7" spans="1:6" x14ac:dyDescent="0.2">
      <c r="A7" s="21" t="s">
        <v>402</v>
      </c>
      <c r="B7" s="21" t="s">
        <v>401</v>
      </c>
      <c r="C7" s="21" t="s">
        <v>403</v>
      </c>
      <c r="D7" s="24">
        <v>6800570</v>
      </c>
      <c r="E7" s="22">
        <v>31626.050790000001</v>
      </c>
      <c r="F7" s="23">
        <v>4.3397239360282498</v>
      </c>
    </row>
    <row r="8" spans="1:6" x14ac:dyDescent="0.2">
      <c r="A8" s="21" t="s">
        <v>405</v>
      </c>
      <c r="B8" s="21" t="s">
        <v>404</v>
      </c>
      <c r="C8" s="21" t="s">
        <v>370</v>
      </c>
      <c r="D8" s="24">
        <v>1387967</v>
      </c>
      <c r="E8" s="22">
        <v>27555.308850000001</v>
      </c>
      <c r="F8" s="23">
        <v>3.78113708142173</v>
      </c>
    </row>
    <row r="9" spans="1:6" x14ac:dyDescent="0.2">
      <c r="A9" s="21" t="s">
        <v>407</v>
      </c>
      <c r="B9" s="21" t="s">
        <v>406</v>
      </c>
      <c r="C9" s="21" t="s">
        <v>85</v>
      </c>
      <c r="D9" s="24">
        <v>19398917</v>
      </c>
      <c r="E9" s="22">
        <v>21969.273499999999</v>
      </c>
      <c r="F9" s="23">
        <v>3.0146217970170102</v>
      </c>
    </row>
    <row r="10" spans="1:6" x14ac:dyDescent="0.2">
      <c r="A10" s="21" t="s">
        <v>409</v>
      </c>
      <c r="B10" s="21" t="s">
        <v>408</v>
      </c>
      <c r="C10" s="21" t="s">
        <v>106</v>
      </c>
      <c r="D10" s="24">
        <v>1111988</v>
      </c>
      <c r="E10" s="22">
        <v>21622.606660000001</v>
      </c>
      <c r="F10" s="23">
        <v>2.9670522034131501</v>
      </c>
    </row>
    <row r="11" spans="1:6" x14ac:dyDescent="0.2">
      <c r="A11" s="21" t="s">
        <v>411</v>
      </c>
      <c r="B11" s="21" t="s">
        <v>410</v>
      </c>
      <c r="C11" s="21" t="s">
        <v>141</v>
      </c>
      <c r="D11" s="24">
        <v>17172603</v>
      </c>
      <c r="E11" s="22">
        <v>21525.85786</v>
      </c>
      <c r="F11" s="23">
        <v>2.9537763415001401</v>
      </c>
    </row>
    <row r="12" spans="1:6" x14ac:dyDescent="0.2">
      <c r="A12" s="21" t="s">
        <v>87</v>
      </c>
      <c r="B12" s="21" t="s">
        <v>86</v>
      </c>
      <c r="C12" s="21" t="s">
        <v>85</v>
      </c>
      <c r="D12" s="24">
        <v>2259945</v>
      </c>
      <c r="E12" s="22">
        <v>20132.72003</v>
      </c>
      <c r="F12" s="23">
        <v>2.76261008975463</v>
      </c>
    </row>
    <row r="13" spans="1:6" x14ac:dyDescent="0.2">
      <c r="A13" s="21" t="s">
        <v>175</v>
      </c>
      <c r="B13" s="21" t="s">
        <v>174</v>
      </c>
      <c r="C13" s="21" t="s">
        <v>176</v>
      </c>
      <c r="D13" s="24">
        <v>9811573</v>
      </c>
      <c r="E13" s="22">
        <v>20099.007290000001</v>
      </c>
      <c r="F13" s="23">
        <v>2.7579840305068699</v>
      </c>
    </row>
    <row r="14" spans="1:6" x14ac:dyDescent="0.2">
      <c r="A14" s="21" t="s">
        <v>413</v>
      </c>
      <c r="B14" s="21" t="s">
        <v>412</v>
      </c>
      <c r="C14" s="21" t="s">
        <v>414</v>
      </c>
      <c r="D14" s="24">
        <v>3670319</v>
      </c>
      <c r="E14" s="22">
        <v>19436.17426</v>
      </c>
      <c r="F14" s="23">
        <v>2.66703013983676</v>
      </c>
    </row>
    <row r="15" spans="1:6" x14ac:dyDescent="0.2">
      <c r="A15" s="21" t="s">
        <v>416</v>
      </c>
      <c r="B15" s="21" t="s">
        <v>415</v>
      </c>
      <c r="C15" s="21" t="s">
        <v>166</v>
      </c>
      <c r="D15" s="24">
        <v>665416</v>
      </c>
      <c r="E15" s="22">
        <v>18468.95379</v>
      </c>
      <c r="F15" s="23">
        <v>2.5343082311499199</v>
      </c>
    </row>
    <row r="16" spans="1:6" x14ac:dyDescent="0.2">
      <c r="A16" s="21" t="s">
        <v>418</v>
      </c>
      <c r="B16" s="21" t="s">
        <v>417</v>
      </c>
      <c r="C16" s="21" t="s">
        <v>138</v>
      </c>
      <c r="D16" s="24">
        <v>1473713</v>
      </c>
      <c r="E16" s="22">
        <v>17677.924289999999</v>
      </c>
      <c r="F16" s="23">
        <v>2.42576323202724</v>
      </c>
    </row>
    <row r="17" spans="1:6" x14ac:dyDescent="0.2">
      <c r="A17" s="21" t="s">
        <v>283</v>
      </c>
      <c r="B17" s="21" t="s">
        <v>282</v>
      </c>
      <c r="C17" s="21" t="s">
        <v>131</v>
      </c>
      <c r="D17" s="24">
        <v>3114898</v>
      </c>
      <c r="E17" s="22">
        <v>17038.49206</v>
      </c>
      <c r="F17" s="23">
        <v>2.3380203970958502</v>
      </c>
    </row>
    <row r="18" spans="1:6" x14ac:dyDescent="0.2">
      <c r="A18" s="21" t="s">
        <v>84</v>
      </c>
      <c r="B18" s="21" t="s">
        <v>83</v>
      </c>
      <c r="C18" s="21" t="s">
        <v>85</v>
      </c>
      <c r="D18" s="24">
        <v>1036125</v>
      </c>
      <c r="E18" s="22">
        <v>16869.669190000001</v>
      </c>
      <c r="F18" s="23">
        <v>2.3148545375722298</v>
      </c>
    </row>
    <row r="19" spans="1:6" x14ac:dyDescent="0.2">
      <c r="A19" s="21" t="s">
        <v>420</v>
      </c>
      <c r="B19" s="21" t="s">
        <v>419</v>
      </c>
      <c r="C19" s="21" t="s">
        <v>131</v>
      </c>
      <c r="D19" s="24">
        <v>1812883</v>
      </c>
      <c r="E19" s="22">
        <v>15866.35202</v>
      </c>
      <c r="F19" s="23">
        <v>2.1771794428539901</v>
      </c>
    </row>
    <row r="20" spans="1:6" x14ac:dyDescent="0.2">
      <c r="A20" s="21" t="s">
        <v>422</v>
      </c>
      <c r="B20" s="21" t="s">
        <v>421</v>
      </c>
      <c r="C20" s="21" t="s">
        <v>90</v>
      </c>
      <c r="D20" s="24">
        <v>2222610</v>
      </c>
      <c r="E20" s="22">
        <v>15652.73093</v>
      </c>
      <c r="F20" s="23">
        <v>2.1478663754821201</v>
      </c>
    </row>
    <row r="21" spans="1:6" x14ac:dyDescent="0.2">
      <c r="A21" s="21" t="s">
        <v>183</v>
      </c>
      <c r="B21" s="21" t="s">
        <v>182</v>
      </c>
      <c r="C21" s="21" t="s">
        <v>184</v>
      </c>
      <c r="D21" s="24">
        <v>879140</v>
      </c>
      <c r="E21" s="22">
        <v>13663.59388</v>
      </c>
      <c r="F21" s="23">
        <v>1.8749171626561201</v>
      </c>
    </row>
    <row r="22" spans="1:6" x14ac:dyDescent="0.2">
      <c r="A22" s="21" t="s">
        <v>424</v>
      </c>
      <c r="B22" s="21" t="s">
        <v>423</v>
      </c>
      <c r="C22" s="21" t="s">
        <v>85</v>
      </c>
      <c r="D22" s="24">
        <v>10449095</v>
      </c>
      <c r="E22" s="22">
        <v>13239.00337</v>
      </c>
      <c r="F22" s="23">
        <v>1.8166548898389201</v>
      </c>
    </row>
    <row r="23" spans="1:6" x14ac:dyDescent="0.2">
      <c r="A23" s="21" t="s">
        <v>146</v>
      </c>
      <c r="B23" s="21" t="s">
        <v>145</v>
      </c>
      <c r="C23" s="21" t="s">
        <v>117</v>
      </c>
      <c r="D23" s="24">
        <v>1675000</v>
      </c>
      <c r="E23" s="22">
        <v>13225.8</v>
      </c>
      <c r="F23" s="23">
        <v>1.81484312455701</v>
      </c>
    </row>
    <row r="24" spans="1:6" x14ac:dyDescent="0.2">
      <c r="A24" s="21" t="s">
        <v>426</v>
      </c>
      <c r="B24" s="21" t="s">
        <v>425</v>
      </c>
      <c r="C24" s="21" t="s">
        <v>95</v>
      </c>
      <c r="D24" s="24">
        <v>4997684</v>
      </c>
      <c r="E24" s="22">
        <v>12736.597669999999</v>
      </c>
      <c r="F24" s="23">
        <v>1.7477148234245501</v>
      </c>
    </row>
    <row r="25" spans="1:6" x14ac:dyDescent="0.2">
      <c r="A25" s="21" t="s">
        <v>428</v>
      </c>
      <c r="B25" s="21" t="s">
        <v>427</v>
      </c>
      <c r="C25" s="21" t="s">
        <v>95</v>
      </c>
      <c r="D25" s="24">
        <v>2582617</v>
      </c>
      <c r="E25" s="22">
        <v>12291.965609999999</v>
      </c>
      <c r="F25" s="23">
        <v>1.6867024508611801</v>
      </c>
    </row>
    <row r="26" spans="1:6" x14ac:dyDescent="0.2">
      <c r="A26" s="21" t="s">
        <v>430</v>
      </c>
      <c r="B26" s="21" t="s">
        <v>429</v>
      </c>
      <c r="C26" s="21" t="s">
        <v>117</v>
      </c>
      <c r="D26" s="24">
        <v>13986857</v>
      </c>
      <c r="E26" s="22">
        <v>11979.74302</v>
      </c>
      <c r="F26" s="23">
        <v>1.6438592942435899</v>
      </c>
    </row>
    <row r="27" spans="1:6" x14ac:dyDescent="0.2">
      <c r="A27" s="21" t="s">
        <v>432</v>
      </c>
      <c r="B27" s="21" t="s">
        <v>431</v>
      </c>
      <c r="C27" s="21" t="s">
        <v>138</v>
      </c>
      <c r="D27" s="24">
        <v>1776602</v>
      </c>
      <c r="E27" s="22">
        <v>11870.366260000001</v>
      </c>
      <c r="F27" s="23">
        <v>1.62885062475877</v>
      </c>
    </row>
    <row r="28" spans="1:6" x14ac:dyDescent="0.2">
      <c r="A28" s="21" t="s">
        <v>434</v>
      </c>
      <c r="B28" s="21" t="s">
        <v>433</v>
      </c>
      <c r="C28" s="21" t="s">
        <v>106</v>
      </c>
      <c r="D28" s="24">
        <v>1710900</v>
      </c>
      <c r="E28" s="22">
        <v>11073.80025</v>
      </c>
      <c r="F28" s="23">
        <v>1.5195459062159</v>
      </c>
    </row>
    <row r="29" spans="1:6" x14ac:dyDescent="0.2">
      <c r="A29" s="21" t="s">
        <v>436</v>
      </c>
      <c r="B29" s="21" t="s">
        <v>435</v>
      </c>
      <c r="C29" s="21" t="s">
        <v>192</v>
      </c>
      <c r="D29" s="24">
        <v>1776668</v>
      </c>
      <c r="E29" s="22">
        <v>10842.116470000001</v>
      </c>
      <c r="F29" s="23">
        <v>1.4877542780947699</v>
      </c>
    </row>
    <row r="30" spans="1:6" x14ac:dyDescent="0.2">
      <c r="A30" s="21" t="s">
        <v>438</v>
      </c>
      <c r="B30" s="21" t="s">
        <v>437</v>
      </c>
      <c r="C30" s="21" t="s">
        <v>403</v>
      </c>
      <c r="D30" s="24">
        <v>1877633</v>
      </c>
      <c r="E30" s="22">
        <v>10817.04371</v>
      </c>
      <c r="F30" s="23">
        <v>1.48431379615042</v>
      </c>
    </row>
    <row r="31" spans="1:6" x14ac:dyDescent="0.2">
      <c r="A31" s="21" t="s">
        <v>168</v>
      </c>
      <c r="B31" s="21" t="s">
        <v>167</v>
      </c>
      <c r="C31" s="21" t="s">
        <v>169</v>
      </c>
      <c r="D31" s="24">
        <v>1320911</v>
      </c>
      <c r="E31" s="22">
        <v>10713.248670000001</v>
      </c>
      <c r="F31" s="23">
        <v>1.47007104979805</v>
      </c>
    </row>
    <row r="32" spans="1:6" x14ac:dyDescent="0.2">
      <c r="A32" s="21" t="s">
        <v>440</v>
      </c>
      <c r="B32" s="21" t="s">
        <v>439</v>
      </c>
      <c r="C32" s="21" t="s">
        <v>276</v>
      </c>
      <c r="D32" s="24">
        <v>2060963</v>
      </c>
      <c r="E32" s="22">
        <v>10650.0263</v>
      </c>
      <c r="F32" s="23">
        <v>1.46139568169081</v>
      </c>
    </row>
    <row r="33" spans="1:6" x14ac:dyDescent="0.2">
      <c r="A33" s="21" t="s">
        <v>442</v>
      </c>
      <c r="B33" s="21" t="s">
        <v>441</v>
      </c>
      <c r="C33" s="21" t="s">
        <v>120</v>
      </c>
      <c r="D33" s="24">
        <v>1298727</v>
      </c>
      <c r="E33" s="22">
        <v>10602.157859999999</v>
      </c>
      <c r="F33" s="23">
        <v>1.4548271785214599</v>
      </c>
    </row>
    <row r="34" spans="1:6" x14ac:dyDescent="0.2">
      <c r="A34" s="21" t="s">
        <v>444</v>
      </c>
      <c r="B34" s="21" t="s">
        <v>443</v>
      </c>
      <c r="C34" s="21" t="s">
        <v>370</v>
      </c>
      <c r="D34" s="24">
        <v>2067675</v>
      </c>
      <c r="E34" s="22">
        <v>10553.413200000001</v>
      </c>
      <c r="F34" s="23">
        <v>1.44813844051999</v>
      </c>
    </row>
    <row r="35" spans="1:6" x14ac:dyDescent="0.2">
      <c r="A35" s="21" t="s">
        <v>446</v>
      </c>
      <c r="B35" s="21" t="s">
        <v>445</v>
      </c>
      <c r="C35" s="21" t="s">
        <v>138</v>
      </c>
      <c r="D35" s="24">
        <v>7953034</v>
      </c>
      <c r="E35" s="22">
        <v>10064.56453</v>
      </c>
      <c r="F35" s="23">
        <v>1.3810586685819299</v>
      </c>
    </row>
    <row r="36" spans="1:6" x14ac:dyDescent="0.2">
      <c r="A36" s="21" t="s">
        <v>116</v>
      </c>
      <c r="B36" s="21" t="s">
        <v>115</v>
      </c>
      <c r="C36" s="21" t="s">
        <v>117</v>
      </c>
      <c r="D36" s="24">
        <v>690258</v>
      </c>
      <c r="E36" s="22">
        <v>9230.8202340000007</v>
      </c>
      <c r="F36" s="23">
        <v>1.2666523488708901</v>
      </c>
    </row>
    <row r="37" spans="1:6" x14ac:dyDescent="0.2">
      <c r="A37" s="21" t="s">
        <v>448</v>
      </c>
      <c r="B37" s="21" t="s">
        <v>447</v>
      </c>
      <c r="C37" s="21" t="s">
        <v>131</v>
      </c>
      <c r="D37" s="24">
        <v>1122027</v>
      </c>
      <c r="E37" s="22">
        <v>9216.3297779999994</v>
      </c>
      <c r="F37" s="23">
        <v>1.2646639697601201</v>
      </c>
    </row>
    <row r="38" spans="1:6" x14ac:dyDescent="0.2">
      <c r="A38" s="21" t="s">
        <v>450</v>
      </c>
      <c r="B38" s="21" t="s">
        <v>449</v>
      </c>
      <c r="C38" s="21" t="s">
        <v>192</v>
      </c>
      <c r="D38" s="24">
        <v>2204055</v>
      </c>
      <c r="E38" s="22">
        <v>9077.4005180000004</v>
      </c>
      <c r="F38" s="23">
        <v>1.2456001087981501</v>
      </c>
    </row>
    <row r="39" spans="1:6" x14ac:dyDescent="0.2">
      <c r="A39" s="21" t="s">
        <v>186</v>
      </c>
      <c r="B39" s="21" t="s">
        <v>185</v>
      </c>
      <c r="C39" s="21" t="s">
        <v>101</v>
      </c>
      <c r="D39" s="24">
        <v>3685734</v>
      </c>
      <c r="E39" s="22">
        <v>8667.0035009999992</v>
      </c>
      <c r="F39" s="23">
        <v>1.1892854658547201</v>
      </c>
    </row>
    <row r="40" spans="1:6" x14ac:dyDescent="0.2">
      <c r="A40" s="21" t="s">
        <v>452</v>
      </c>
      <c r="B40" s="21" t="s">
        <v>451</v>
      </c>
      <c r="C40" s="21" t="s">
        <v>85</v>
      </c>
      <c r="D40" s="24">
        <v>14244569</v>
      </c>
      <c r="E40" s="22">
        <v>8311.7060120000006</v>
      </c>
      <c r="F40" s="23">
        <v>1.14053157534647</v>
      </c>
    </row>
    <row r="41" spans="1:6" x14ac:dyDescent="0.2">
      <c r="A41" s="21" t="s">
        <v>191</v>
      </c>
      <c r="B41" s="21" t="s">
        <v>190</v>
      </c>
      <c r="C41" s="21" t="s">
        <v>192</v>
      </c>
      <c r="D41" s="24">
        <v>327193</v>
      </c>
      <c r="E41" s="22">
        <v>8253.9342149999993</v>
      </c>
      <c r="F41" s="23">
        <v>1.1326041343917701</v>
      </c>
    </row>
    <row r="42" spans="1:6" x14ac:dyDescent="0.2">
      <c r="A42" s="21" t="s">
        <v>454</v>
      </c>
      <c r="B42" s="21" t="s">
        <v>453</v>
      </c>
      <c r="C42" s="21" t="s">
        <v>370</v>
      </c>
      <c r="D42" s="24">
        <v>1730781</v>
      </c>
      <c r="E42" s="22">
        <v>7955.5348670000003</v>
      </c>
      <c r="F42" s="23">
        <v>1.0916578018379599</v>
      </c>
    </row>
    <row r="43" spans="1:6" x14ac:dyDescent="0.2">
      <c r="A43" s="21" t="s">
        <v>278</v>
      </c>
      <c r="B43" s="21" t="s">
        <v>277</v>
      </c>
      <c r="C43" s="21" t="s">
        <v>85</v>
      </c>
      <c r="D43" s="24">
        <v>4408453</v>
      </c>
      <c r="E43" s="22">
        <v>7952.8492120000001</v>
      </c>
      <c r="F43" s="23">
        <v>1.09128927649268</v>
      </c>
    </row>
    <row r="44" spans="1:6" x14ac:dyDescent="0.2">
      <c r="A44" s="21" t="s">
        <v>456</v>
      </c>
      <c r="B44" s="21" t="s">
        <v>455</v>
      </c>
      <c r="C44" s="21" t="s">
        <v>95</v>
      </c>
      <c r="D44" s="24">
        <v>286704</v>
      </c>
      <c r="E44" s="22">
        <v>7917.4743120000003</v>
      </c>
      <c r="F44" s="23">
        <v>1.08643513579443</v>
      </c>
    </row>
    <row r="45" spans="1:6" x14ac:dyDescent="0.2">
      <c r="A45" s="21" t="s">
        <v>458</v>
      </c>
      <c r="B45" s="21" t="s">
        <v>457</v>
      </c>
      <c r="C45" s="21" t="s">
        <v>319</v>
      </c>
      <c r="D45" s="24">
        <v>2614150</v>
      </c>
      <c r="E45" s="22">
        <v>7341.8402749999996</v>
      </c>
      <c r="F45" s="23">
        <v>1.0074466833522</v>
      </c>
    </row>
    <row r="46" spans="1:6" x14ac:dyDescent="0.2">
      <c r="A46" s="21" t="s">
        <v>460</v>
      </c>
      <c r="B46" s="21" t="s">
        <v>459</v>
      </c>
      <c r="C46" s="21" t="s">
        <v>195</v>
      </c>
      <c r="D46" s="24">
        <v>10743660</v>
      </c>
      <c r="E46" s="22">
        <v>7278.8296499999997</v>
      </c>
      <c r="F46" s="23">
        <v>0.99880037087542695</v>
      </c>
    </row>
    <row r="47" spans="1:6" x14ac:dyDescent="0.2">
      <c r="A47" s="21" t="s">
        <v>462</v>
      </c>
      <c r="B47" s="21" t="s">
        <v>461</v>
      </c>
      <c r="C47" s="21" t="s">
        <v>141</v>
      </c>
      <c r="D47" s="24">
        <v>988395</v>
      </c>
      <c r="E47" s="22">
        <v>7145.1074550000003</v>
      </c>
      <c r="F47" s="23">
        <v>0.98045102291943098</v>
      </c>
    </row>
    <row r="48" spans="1:6" x14ac:dyDescent="0.2">
      <c r="A48" s="21" t="s">
        <v>165</v>
      </c>
      <c r="B48" s="21" t="s">
        <v>164</v>
      </c>
      <c r="C48" s="21" t="s">
        <v>166</v>
      </c>
      <c r="D48" s="24">
        <v>3918888</v>
      </c>
      <c r="E48" s="22">
        <v>7063.7956199999999</v>
      </c>
      <c r="F48" s="23">
        <v>0.96929341999976804</v>
      </c>
    </row>
    <row r="49" spans="1:6" x14ac:dyDescent="0.2">
      <c r="A49" s="21" t="s">
        <v>464</v>
      </c>
      <c r="B49" s="21" t="s">
        <v>463</v>
      </c>
      <c r="C49" s="21" t="s">
        <v>309</v>
      </c>
      <c r="D49" s="24">
        <v>1667102</v>
      </c>
      <c r="E49" s="22">
        <v>6996.8270940000002</v>
      </c>
      <c r="F49" s="23">
        <v>0.96010400469235302</v>
      </c>
    </row>
    <row r="50" spans="1:6" x14ac:dyDescent="0.2">
      <c r="A50" s="21" t="s">
        <v>466</v>
      </c>
      <c r="B50" s="21" t="s">
        <v>465</v>
      </c>
      <c r="C50" s="21" t="s">
        <v>95</v>
      </c>
      <c r="D50" s="24">
        <v>2017424</v>
      </c>
      <c r="E50" s="22">
        <v>6656.4904880000004</v>
      </c>
      <c r="F50" s="23">
        <v>0.913403045246862</v>
      </c>
    </row>
    <row r="51" spans="1:6" x14ac:dyDescent="0.2">
      <c r="A51" s="21" t="s">
        <v>468</v>
      </c>
      <c r="B51" s="21" t="s">
        <v>467</v>
      </c>
      <c r="C51" s="21" t="s">
        <v>138</v>
      </c>
      <c r="D51" s="24">
        <v>812579</v>
      </c>
      <c r="E51" s="22">
        <v>6517.2898699999996</v>
      </c>
      <c r="F51" s="23">
        <v>0.894301948563759</v>
      </c>
    </row>
    <row r="52" spans="1:6" x14ac:dyDescent="0.2">
      <c r="A52" s="21" t="s">
        <v>470</v>
      </c>
      <c r="B52" s="21" t="s">
        <v>469</v>
      </c>
      <c r="C52" s="21" t="s">
        <v>471</v>
      </c>
      <c r="D52" s="24">
        <v>2464730</v>
      </c>
      <c r="E52" s="22">
        <v>6042.2855950000003</v>
      </c>
      <c r="F52" s="23">
        <v>0.82912190330230495</v>
      </c>
    </row>
    <row r="53" spans="1:6" x14ac:dyDescent="0.2">
      <c r="A53" s="21" t="s">
        <v>473</v>
      </c>
      <c r="B53" s="21" t="s">
        <v>472</v>
      </c>
      <c r="C53" s="21" t="s">
        <v>184</v>
      </c>
      <c r="D53" s="24">
        <v>845481</v>
      </c>
      <c r="E53" s="22">
        <v>5931.4719560000003</v>
      </c>
      <c r="F53" s="23">
        <v>0.81391606540620098</v>
      </c>
    </row>
    <row r="54" spans="1:6" x14ac:dyDescent="0.2">
      <c r="A54" s="21" t="s">
        <v>475</v>
      </c>
      <c r="B54" s="21" t="s">
        <v>474</v>
      </c>
      <c r="C54" s="21" t="s">
        <v>120</v>
      </c>
      <c r="D54" s="24">
        <v>3097798</v>
      </c>
      <c r="E54" s="22">
        <v>5808.3712500000001</v>
      </c>
      <c r="F54" s="23">
        <v>0.79702419724607398</v>
      </c>
    </row>
    <row r="55" spans="1:6" x14ac:dyDescent="0.2">
      <c r="A55" s="21" t="s">
        <v>477</v>
      </c>
      <c r="B55" s="21" t="s">
        <v>476</v>
      </c>
      <c r="C55" s="21" t="s">
        <v>166</v>
      </c>
      <c r="D55" s="24">
        <v>1159745</v>
      </c>
      <c r="E55" s="22">
        <v>5716.3831049999999</v>
      </c>
      <c r="F55" s="23">
        <v>0.78440159199769499</v>
      </c>
    </row>
    <row r="56" spans="1:6" x14ac:dyDescent="0.2">
      <c r="A56" s="21" t="s">
        <v>479</v>
      </c>
      <c r="B56" s="21" t="s">
        <v>478</v>
      </c>
      <c r="C56" s="21" t="s">
        <v>138</v>
      </c>
      <c r="D56" s="24">
        <v>713321</v>
      </c>
      <c r="E56" s="22">
        <v>5705.4980189999997</v>
      </c>
      <c r="F56" s="23">
        <v>0.78290794144443498</v>
      </c>
    </row>
    <row r="57" spans="1:6" x14ac:dyDescent="0.2">
      <c r="A57" s="21" t="s">
        <v>481</v>
      </c>
      <c r="B57" s="21" t="s">
        <v>480</v>
      </c>
      <c r="C57" s="21" t="s">
        <v>144</v>
      </c>
      <c r="D57" s="24">
        <v>841467</v>
      </c>
      <c r="E57" s="22">
        <v>5637.4081669999996</v>
      </c>
      <c r="F57" s="23">
        <v>0.77356465788092199</v>
      </c>
    </row>
    <row r="58" spans="1:6" x14ac:dyDescent="0.2">
      <c r="A58" s="21" t="s">
        <v>483</v>
      </c>
      <c r="B58" s="21" t="s">
        <v>482</v>
      </c>
      <c r="C58" s="21" t="s">
        <v>131</v>
      </c>
      <c r="D58" s="24">
        <v>937544</v>
      </c>
      <c r="E58" s="22">
        <v>5128.3656799999999</v>
      </c>
      <c r="F58" s="23">
        <v>0.70371389213220703</v>
      </c>
    </row>
    <row r="59" spans="1:6" x14ac:dyDescent="0.2">
      <c r="A59" s="21" t="s">
        <v>485</v>
      </c>
      <c r="B59" s="21" t="s">
        <v>484</v>
      </c>
      <c r="C59" s="21" t="s">
        <v>106</v>
      </c>
      <c r="D59" s="24">
        <v>1212700</v>
      </c>
      <c r="E59" s="22">
        <v>4931.4445500000002</v>
      </c>
      <c r="F59" s="23">
        <v>0.67669239181763297</v>
      </c>
    </row>
    <row r="60" spans="1:6" x14ac:dyDescent="0.2">
      <c r="A60" s="21" t="s">
        <v>487</v>
      </c>
      <c r="B60" s="21" t="s">
        <v>486</v>
      </c>
      <c r="C60" s="21" t="s">
        <v>488</v>
      </c>
      <c r="D60" s="24">
        <v>364278</v>
      </c>
      <c r="E60" s="22">
        <v>4835.7904500000004</v>
      </c>
      <c r="F60" s="23">
        <v>0.66356674454331399</v>
      </c>
    </row>
    <row r="61" spans="1:6" x14ac:dyDescent="0.2">
      <c r="A61" s="21" t="s">
        <v>294</v>
      </c>
      <c r="B61" s="21" t="s">
        <v>293</v>
      </c>
      <c r="C61" s="21" t="s">
        <v>131</v>
      </c>
      <c r="D61" s="24">
        <v>2553586</v>
      </c>
      <c r="E61" s="22">
        <v>4782.8665780000001</v>
      </c>
      <c r="F61" s="23">
        <v>0.65630453543504597</v>
      </c>
    </row>
    <row r="62" spans="1:6" x14ac:dyDescent="0.2">
      <c r="A62" s="21" t="s">
        <v>490</v>
      </c>
      <c r="B62" s="21" t="s">
        <v>489</v>
      </c>
      <c r="C62" s="21" t="s">
        <v>471</v>
      </c>
      <c r="D62" s="24">
        <v>18921468</v>
      </c>
      <c r="E62" s="22">
        <v>4739.8277340000004</v>
      </c>
      <c r="F62" s="23">
        <v>0.65039874900834305</v>
      </c>
    </row>
    <row r="63" spans="1:6" x14ac:dyDescent="0.2">
      <c r="A63" s="21" t="s">
        <v>337</v>
      </c>
      <c r="B63" s="21" t="s">
        <v>336</v>
      </c>
      <c r="C63" s="21" t="s">
        <v>144</v>
      </c>
      <c r="D63" s="24">
        <v>102764</v>
      </c>
      <c r="E63" s="22">
        <v>4438.8909800000001</v>
      </c>
      <c r="F63" s="23">
        <v>0.60910423382412704</v>
      </c>
    </row>
    <row r="64" spans="1:6" x14ac:dyDescent="0.2">
      <c r="A64" s="21" t="s">
        <v>492</v>
      </c>
      <c r="B64" s="21" t="s">
        <v>491</v>
      </c>
      <c r="C64" s="21" t="s">
        <v>101</v>
      </c>
      <c r="D64" s="24">
        <v>981119</v>
      </c>
      <c r="E64" s="22">
        <v>4153.0767269999997</v>
      </c>
      <c r="F64" s="23">
        <v>0.56988482691055997</v>
      </c>
    </row>
    <row r="65" spans="1:6" x14ac:dyDescent="0.2">
      <c r="A65" s="21" t="s">
        <v>494</v>
      </c>
      <c r="B65" s="21" t="s">
        <v>493</v>
      </c>
      <c r="C65" s="21" t="s">
        <v>149</v>
      </c>
      <c r="D65" s="24">
        <v>244243</v>
      </c>
      <c r="E65" s="22">
        <v>3950.630525</v>
      </c>
      <c r="F65" s="23">
        <v>0.54210517669716096</v>
      </c>
    </row>
    <row r="66" spans="1:6" x14ac:dyDescent="0.2">
      <c r="A66" s="21" t="s">
        <v>496</v>
      </c>
      <c r="B66" s="21" t="s">
        <v>495</v>
      </c>
      <c r="C66" s="21" t="s">
        <v>370</v>
      </c>
      <c r="D66" s="24">
        <v>552661</v>
      </c>
      <c r="E66" s="22">
        <v>3755.0551650000002</v>
      </c>
      <c r="F66" s="23">
        <v>0.51526834282482303</v>
      </c>
    </row>
    <row r="67" spans="1:6" x14ac:dyDescent="0.2">
      <c r="A67" s="21" t="s">
        <v>498</v>
      </c>
      <c r="B67" s="21" t="s">
        <v>497</v>
      </c>
      <c r="C67" s="21" t="s">
        <v>95</v>
      </c>
      <c r="D67" s="24">
        <v>4063159</v>
      </c>
      <c r="E67" s="22">
        <v>3642.6220440000002</v>
      </c>
      <c r="F67" s="23">
        <v>0.49984027974967199</v>
      </c>
    </row>
    <row r="68" spans="1:6" x14ac:dyDescent="0.2">
      <c r="A68" s="21" t="s">
        <v>347</v>
      </c>
      <c r="B68" s="21" t="s">
        <v>346</v>
      </c>
      <c r="C68" s="21" t="s">
        <v>90</v>
      </c>
      <c r="D68" s="24">
        <v>804311</v>
      </c>
      <c r="E68" s="22">
        <v>3588.8356819999999</v>
      </c>
      <c r="F68" s="23">
        <v>0.49245971983869202</v>
      </c>
    </row>
    <row r="69" spans="1:6" x14ac:dyDescent="0.2">
      <c r="A69" s="21" t="s">
        <v>188</v>
      </c>
      <c r="B69" s="21" t="s">
        <v>187</v>
      </c>
      <c r="C69" s="21" t="s">
        <v>189</v>
      </c>
      <c r="D69" s="24">
        <v>800000</v>
      </c>
      <c r="E69" s="22">
        <v>3586.4</v>
      </c>
      <c r="F69" s="23">
        <v>0.492125495766704</v>
      </c>
    </row>
    <row r="70" spans="1:6" x14ac:dyDescent="0.2">
      <c r="A70" s="21" t="s">
        <v>197</v>
      </c>
      <c r="B70" s="21" t="s">
        <v>196</v>
      </c>
      <c r="C70" s="21" t="s">
        <v>169</v>
      </c>
      <c r="D70" s="24">
        <v>303744</v>
      </c>
      <c r="E70" s="22">
        <v>3288.7881600000001</v>
      </c>
      <c r="F70" s="23">
        <v>0.451287224992099</v>
      </c>
    </row>
    <row r="71" spans="1:6" x14ac:dyDescent="0.2">
      <c r="A71" s="21" t="s">
        <v>130</v>
      </c>
      <c r="B71" s="21" t="s">
        <v>129</v>
      </c>
      <c r="C71" s="21" t="s">
        <v>131</v>
      </c>
      <c r="D71" s="24">
        <v>909975</v>
      </c>
      <c r="E71" s="22">
        <v>2935.57935</v>
      </c>
      <c r="F71" s="23">
        <v>0.40281994283438799</v>
      </c>
    </row>
    <row r="72" spans="1:6" x14ac:dyDescent="0.2">
      <c r="A72" s="21" t="s">
        <v>500</v>
      </c>
      <c r="B72" s="21" t="s">
        <v>499</v>
      </c>
      <c r="C72" s="21" t="s">
        <v>138</v>
      </c>
      <c r="D72" s="24">
        <v>320000</v>
      </c>
      <c r="E72" s="22">
        <v>2895.68</v>
      </c>
      <c r="F72" s="23">
        <v>0.39734495750103999</v>
      </c>
    </row>
    <row r="73" spans="1:6" x14ac:dyDescent="0.2">
      <c r="A73" s="21" t="s">
        <v>502</v>
      </c>
      <c r="B73" s="21" t="s">
        <v>501</v>
      </c>
      <c r="C73" s="21" t="s">
        <v>149</v>
      </c>
      <c r="D73" s="24">
        <v>252893</v>
      </c>
      <c r="E73" s="22">
        <v>2770.569262</v>
      </c>
      <c r="F73" s="23">
        <v>0.38017727292486603</v>
      </c>
    </row>
    <row r="74" spans="1:6" x14ac:dyDescent="0.2">
      <c r="A74" s="21" t="s">
        <v>504</v>
      </c>
      <c r="B74" s="21" t="s">
        <v>503</v>
      </c>
      <c r="C74" s="21" t="s">
        <v>370</v>
      </c>
      <c r="D74" s="24">
        <v>26642</v>
      </c>
      <c r="E74" s="22">
        <v>2200.09636</v>
      </c>
      <c r="F74" s="23">
        <v>0.30189703097800602</v>
      </c>
    </row>
    <row r="75" spans="1:6" x14ac:dyDescent="0.2">
      <c r="A75" s="21" t="s">
        <v>506</v>
      </c>
      <c r="B75" s="21" t="s">
        <v>505</v>
      </c>
      <c r="C75" s="21" t="s">
        <v>138</v>
      </c>
      <c r="D75" s="24">
        <v>518764</v>
      </c>
      <c r="E75" s="22">
        <v>2144.3109939999999</v>
      </c>
      <c r="F75" s="23">
        <v>0.29424216791218</v>
      </c>
    </row>
    <row r="76" spans="1:6" x14ac:dyDescent="0.2">
      <c r="A76" s="21" t="s">
        <v>345</v>
      </c>
      <c r="B76" s="21" t="s">
        <v>344</v>
      </c>
      <c r="C76" s="21" t="s">
        <v>169</v>
      </c>
      <c r="D76" s="24">
        <v>2000000</v>
      </c>
      <c r="E76" s="22">
        <v>2046</v>
      </c>
      <c r="F76" s="23">
        <v>0.28075194187449098</v>
      </c>
    </row>
    <row r="77" spans="1:6" x14ac:dyDescent="0.2">
      <c r="A77" s="21" t="s">
        <v>508</v>
      </c>
      <c r="B77" s="21" t="s">
        <v>507</v>
      </c>
      <c r="C77" s="21" t="s">
        <v>319</v>
      </c>
      <c r="D77" s="24">
        <v>301744</v>
      </c>
      <c r="E77" s="22">
        <v>1748.304736</v>
      </c>
      <c r="F77" s="23">
        <v>0.23990222366587</v>
      </c>
    </row>
    <row r="78" spans="1:6" x14ac:dyDescent="0.2">
      <c r="A78" s="21" t="s">
        <v>510</v>
      </c>
      <c r="B78" s="21" t="s">
        <v>509</v>
      </c>
      <c r="C78" s="21" t="s">
        <v>488</v>
      </c>
      <c r="D78" s="24">
        <v>367660</v>
      </c>
      <c r="E78" s="22">
        <v>1723.5900799999999</v>
      </c>
      <c r="F78" s="23">
        <v>0.23651088072121701</v>
      </c>
    </row>
    <row r="79" spans="1:6" x14ac:dyDescent="0.2">
      <c r="A79" s="21" t="s">
        <v>512</v>
      </c>
      <c r="B79" s="21" t="s">
        <v>511</v>
      </c>
      <c r="C79" s="21" t="s">
        <v>95</v>
      </c>
      <c r="D79" s="24">
        <v>143344</v>
      </c>
      <c r="E79" s="22">
        <v>1633.9782560000001</v>
      </c>
      <c r="F79" s="23">
        <v>0.22421435403357501</v>
      </c>
    </row>
    <row r="80" spans="1:6" x14ac:dyDescent="0.2">
      <c r="A80" s="21" t="s">
        <v>514</v>
      </c>
      <c r="B80" s="21" t="s">
        <v>513</v>
      </c>
      <c r="C80" s="21" t="s">
        <v>247</v>
      </c>
      <c r="D80" s="24">
        <v>1000000</v>
      </c>
      <c r="E80" s="22">
        <v>1373.5</v>
      </c>
      <c r="F80" s="23">
        <v>0.18847155042258701</v>
      </c>
    </row>
    <row r="81" spans="1:9" x14ac:dyDescent="0.2">
      <c r="A81" s="21" t="s">
        <v>516</v>
      </c>
      <c r="B81" s="21" t="s">
        <v>515</v>
      </c>
      <c r="C81" s="21" t="s">
        <v>131</v>
      </c>
      <c r="D81" s="24">
        <v>314268</v>
      </c>
      <c r="E81" s="22">
        <v>1201.7608319999999</v>
      </c>
      <c r="F81" s="23">
        <v>0.16490551674130199</v>
      </c>
    </row>
    <row r="82" spans="1:9" x14ac:dyDescent="0.2">
      <c r="A82" s="21" t="s">
        <v>518</v>
      </c>
      <c r="B82" s="21" t="s">
        <v>517</v>
      </c>
      <c r="C82" s="21" t="s">
        <v>276</v>
      </c>
      <c r="D82" s="24">
        <v>273388</v>
      </c>
      <c r="E82" s="22">
        <v>890.014634</v>
      </c>
      <c r="F82" s="23">
        <v>0.12212773059248</v>
      </c>
    </row>
    <row r="83" spans="1:9" x14ac:dyDescent="0.2">
      <c r="A83" s="21" t="s">
        <v>520</v>
      </c>
      <c r="B83" s="21" t="s">
        <v>519</v>
      </c>
      <c r="C83" s="21" t="s">
        <v>166</v>
      </c>
      <c r="D83" s="24">
        <v>47189</v>
      </c>
      <c r="E83" s="22">
        <v>775.07932500000004</v>
      </c>
      <c r="F83" s="23">
        <v>0.10635631749780999</v>
      </c>
    </row>
    <row r="84" spans="1:9" x14ac:dyDescent="0.2">
      <c r="A84" s="21" t="s">
        <v>522</v>
      </c>
      <c r="B84" s="21" t="s">
        <v>521</v>
      </c>
      <c r="C84" s="21" t="s">
        <v>319</v>
      </c>
      <c r="D84" s="24">
        <v>87483</v>
      </c>
      <c r="E84" s="22">
        <v>656.95358850000002</v>
      </c>
      <c r="F84" s="23">
        <v>9.0147114219350205E-2</v>
      </c>
    </row>
    <row r="85" spans="1:9" x14ac:dyDescent="0.2">
      <c r="A85" s="21" t="s">
        <v>524</v>
      </c>
      <c r="B85" s="21" t="s">
        <v>523</v>
      </c>
      <c r="C85" s="21" t="s">
        <v>276</v>
      </c>
      <c r="D85" s="24">
        <v>497982</v>
      </c>
      <c r="E85" s="22">
        <v>413.32506000000001</v>
      </c>
      <c r="F85" s="23">
        <v>5.6716428748968997E-2</v>
      </c>
    </row>
    <row r="86" spans="1:9" x14ac:dyDescent="0.2">
      <c r="A86" s="21" t="s">
        <v>526</v>
      </c>
      <c r="B86" s="21" t="s">
        <v>525</v>
      </c>
      <c r="C86" s="21" t="s">
        <v>90</v>
      </c>
      <c r="D86" s="24">
        <v>86466</v>
      </c>
      <c r="E86" s="22">
        <v>219.36424199999999</v>
      </c>
      <c r="F86" s="23">
        <v>3.0101142189308799E-2</v>
      </c>
    </row>
    <row r="87" spans="1:9" x14ac:dyDescent="0.2">
      <c r="A87" s="21" t="s">
        <v>528</v>
      </c>
      <c r="B87" s="21" t="s">
        <v>527</v>
      </c>
      <c r="C87" s="21" t="s">
        <v>488</v>
      </c>
      <c r="D87" s="24">
        <v>47465</v>
      </c>
      <c r="E87" s="22">
        <v>207.4932475</v>
      </c>
      <c r="F87" s="23">
        <v>2.8472205357511899E-2</v>
      </c>
    </row>
    <row r="88" spans="1:9" x14ac:dyDescent="0.2">
      <c r="A88" s="20" t="s">
        <v>27</v>
      </c>
      <c r="B88" s="20"/>
      <c r="C88" s="20"/>
      <c r="D88" s="20"/>
      <c r="E88" s="25">
        <f>SUM(E7:E87)</f>
        <v>700947.4077550004</v>
      </c>
      <c r="F88" s="26">
        <f>SUM(F7:F87)</f>
        <v>96.183942267403339</v>
      </c>
      <c r="G88" s="14"/>
      <c r="H88" s="14"/>
      <c r="I88" s="14"/>
    </row>
    <row r="89" spans="1:9" x14ac:dyDescent="0.2">
      <c r="A89" s="21"/>
      <c r="B89" s="21"/>
      <c r="C89" s="21"/>
      <c r="D89" s="21"/>
      <c r="E89" s="22"/>
      <c r="F89" s="23"/>
    </row>
    <row r="90" spans="1:9" x14ac:dyDescent="0.2">
      <c r="A90" s="20" t="s">
        <v>30</v>
      </c>
      <c r="B90" s="20"/>
      <c r="C90" s="20"/>
      <c r="D90" s="20"/>
      <c r="E90" s="25">
        <f>E88</f>
        <v>700947.4077550004</v>
      </c>
      <c r="F90" s="26">
        <f>F88</f>
        <v>96.183942267403339</v>
      </c>
      <c r="G90" s="14"/>
      <c r="H90" s="14"/>
      <c r="I90" s="14"/>
    </row>
    <row r="91" spans="1:9" x14ac:dyDescent="0.2">
      <c r="A91" s="20"/>
      <c r="B91" s="20"/>
      <c r="C91" s="20"/>
      <c r="D91" s="20"/>
      <c r="E91" s="25"/>
      <c r="F91" s="26"/>
      <c r="G91" s="14"/>
      <c r="H91" s="14"/>
      <c r="I91" s="14"/>
    </row>
    <row r="92" spans="1:9" x14ac:dyDescent="0.2">
      <c r="A92" s="20" t="s">
        <v>32</v>
      </c>
      <c r="B92" s="20"/>
      <c r="C92" s="20"/>
      <c r="D92" s="20"/>
      <c r="E92" s="25">
        <f>E94-(E88)</f>
        <v>27809.795610899571</v>
      </c>
      <c r="F92" s="26">
        <f>F94-(F88)</f>
        <v>3.8160577325966614</v>
      </c>
      <c r="G92" s="14"/>
      <c r="H92" s="14"/>
      <c r="I92" s="14"/>
    </row>
    <row r="93" spans="1:9" x14ac:dyDescent="0.2">
      <c r="A93" s="20"/>
      <c r="B93" s="20"/>
      <c r="C93" s="20"/>
      <c r="D93" s="20"/>
      <c r="E93" s="25"/>
      <c r="F93" s="26"/>
      <c r="G93" s="14"/>
      <c r="H93" s="14"/>
      <c r="I93" s="14"/>
    </row>
    <row r="94" spans="1:9" x14ac:dyDescent="0.2">
      <c r="A94" s="27" t="s">
        <v>31</v>
      </c>
      <c r="B94" s="27"/>
      <c r="C94" s="27"/>
      <c r="D94" s="27"/>
      <c r="E94" s="28">
        <v>728757.20336589997</v>
      </c>
      <c r="F94" s="29">
        <v>100</v>
      </c>
      <c r="G94" s="14"/>
      <c r="H94" s="14"/>
      <c r="I94" s="14"/>
    </row>
    <row r="97" spans="1:4" x14ac:dyDescent="0.2">
      <c r="A97" s="14" t="s">
        <v>35</v>
      </c>
    </row>
    <row r="98" spans="1:4" x14ac:dyDescent="0.2">
      <c r="A98" s="14" t="s">
        <v>36</v>
      </c>
    </row>
    <row r="99" spans="1:4" x14ac:dyDescent="0.2">
      <c r="A99" s="14" t="s">
        <v>37</v>
      </c>
      <c r="B99" s="14"/>
      <c r="C99" s="30" t="s">
        <v>39</v>
      </c>
      <c r="D99" s="14" t="s">
        <v>38</v>
      </c>
    </row>
    <row r="100" spans="1:4" x14ac:dyDescent="0.2">
      <c r="A100" s="7" t="s">
        <v>73</v>
      </c>
      <c r="C100" s="31">
        <v>79.7714</v>
      </c>
      <c r="D100" s="31">
        <v>95.827200000000005</v>
      </c>
    </row>
    <row r="101" spans="1:4" x14ac:dyDescent="0.2">
      <c r="A101" s="7" t="s">
        <v>75</v>
      </c>
      <c r="C101" s="31">
        <v>29.230499999999999</v>
      </c>
      <c r="D101" s="31">
        <v>35.113799999999998</v>
      </c>
    </row>
    <row r="102" spans="1:4" x14ac:dyDescent="0.2">
      <c r="A102" s="7" t="s">
        <v>74</v>
      </c>
      <c r="C102" s="31">
        <v>88.001300000000001</v>
      </c>
      <c r="D102" s="31">
        <v>106.1444</v>
      </c>
    </row>
    <row r="103" spans="1:4" x14ac:dyDescent="0.2">
      <c r="A103" s="7" t="s">
        <v>76</v>
      </c>
      <c r="C103" s="31">
        <v>33.794600000000003</v>
      </c>
      <c r="D103" s="31">
        <v>40.760599999999997</v>
      </c>
    </row>
    <row r="105" spans="1:4" x14ac:dyDescent="0.2">
      <c r="A105" s="7" t="s">
        <v>40</v>
      </c>
    </row>
    <row r="107" spans="1:4" x14ac:dyDescent="0.2">
      <c r="A107" s="14" t="s">
        <v>41</v>
      </c>
      <c r="D107" s="30" t="s">
        <v>42</v>
      </c>
    </row>
    <row r="109" spans="1:4" x14ac:dyDescent="0.2">
      <c r="A109" s="14" t="s">
        <v>218</v>
      </c>
      <c r="D109" s="35">
        <v>7.3288810628065096E-2</v>
      </c>
    </row>
    <row r="111" spans="1:4" x14ac:dyDescent="0.2">
      <c r="A111" s="14" t="s">
        <v>799</v>
      </c>
    </row>
    <row r="112" spans="1:4" x14ac:dyDescent="0.2">
      <c r="A112" s="36"/>
    </row>
    <row r="113" spans="1:1" x14ac:dyDescent="0.2">
      <c r="A113" s="37" t="s">
        <v>795</v>
      </c>
    </row>
    <row r="114" spans="1:1" x14ac:dyDescent="0.2">
      <c r="A114" s="38"/>
    </row>
    <row r="115" spans="1:1" x14ac:dyDescent="0.2">
      <c r="A115" s="39"/>
    </row>
    <row r="116" spans="1:1" x14ac:dyDescent="0.2">
      <c r="A116" s="39"/>
    </row>
    <row r="117" spans="1:1" x14ac:dyDescent="0.2">
      <c r="A117" s="39"/>
    </row>
    <row r="118" spans="1:1" x14ac:dyDescent="0.2">
      <c r="A118" s="39"/>
    </row>
    <row r="119" spans="1:1" x14ac:dyDescent="0.2">
      <c r="A119" s="39"/>
    </row>
    <row r="120" spans="1:1" x14ac:dyDescent="0.2">
      <c r="A120" s="39"/>
    </row>
    <row r="121" spans="1:1" x14ac:dyDescent="0.2">
      <c r="A121" s="39"/>
    </row>
    <row r="122" spans="1:1" x14ac:dyDescent="0.2">
      <c r="A122" s="39"/>
    </row>
    <row r="123" spans="1:1" x14ac:dyDescent="0.2">
      <c r="A123" s="39"/>
    </row>
    <row r="124" spans="1:1" x14ac:dyDescent="0.2">
      <c r="A124" s="39"/>
    </row>
    <row r="125" spans="1:1" x14ac:dyDescent="0.2">
      <c r="A125" s="39"/>
    </row>
    <row r="126" spans="1:1" x14ac:dyDescent="0.2">
      <c r="A126" s="39"/>
    </row>
    <row r="127" spans="1:1" x14ac:dyDescent="0.2">
      <c r="A127" s="37" t="s">
        <v>804</v>
      </c>
    </row>
    <row r="128" spans="1:1" x14ac:dyDescent="0.2">
      <c r="A128" s="39"/>
    </row>
    <row r="129" spans="1:1" x14ac:dyDescent="0.2">
      <c r="A129" s="37" t="s">
        <v>796</v>
      </c>
    </row>
    <row r="130" spans="1:1" x14ac:dyDescent="0.2">
      <c r="A130" s="39"/>
    </row>
    <row r="131" spans="1:1" x14ac:dyDescent="0.2">
      <c r="A131" s="39"/>
    </row>
    <row r="132" spans="1:1" x14ac:dyDescent="0.2">
      <c r="A132" s="39"/>
    </row>
    <row r="133" spans="1:1" x14ac:dyDescent="0.2">
      <c r="A133" s="39"/>
    </row>
    <row r="134" spans="1:1" x14ac:dyDescent="0.2">
      <c r="A134" s="39"/>
    </row>
    <row r="135" spans="1:1" x14ac:dyDescent="0.2">
      <c r="A135" s="39"/>
    </row>
    <row r="136" spans="1:1" x14ac:dyDescent="0.2">
      <c r="A136" s="39"/>
    </row>
    <row r="137" spans="1:1" x14ac:dyDescent="0.2">
      <c r="A137" s="39"/>
    </row>
    <row r="138" spans="1:1" x14ac:dyDescent="0.2">
      <c r="A138" s="39"/>
    </row>
    <row r="139" spans="1:1" x14ac:dyDescent="0.2">
      <c r="A139" s="39"/>
    </row>
    <row r="140" spans="1:1" x14ac:dyDescent="0.2">
      <c r="A140" s="39"/>
    </row>
    <row r="141" spans="1:1" x14ac:dyDescent="0.2">
      <c r="A141" s="39"/>
    </row>
  </sheetData>
  <mergeCells count="1">
    <mergeCell ref="A1:F1"/>
  </mergeCells>
  <conditionalFormatting sqref="F2:F3 F5:F110">
    <cfRule type="cellIs" dxfId="53" priority="2" stopIfTrue="1" operator="between">
      <formula>0.009</formula>
      <formula>-0.009</formula>
    </cfRule>
  </conditionalFormatting>
  <conditionalFormatting sqref="F111:F243">
    <cfRule type="cellIs" dxfId="52" priority="1" stopIfTrue="1" operator="between">
      <formula>0.009</formula>
      <formula>-0.009</formula>
    </cfRule>
  </conditionalFormatting>
  <hyperlinks>
    <hyperlink ref="A112" r:id="rId1" tooltip="https://www.franklintempletonindia.com/downloadsServlet/pdf/product-labels-jg9o5k7l" display="https://www.franklintempletonindia.com/downloadsServlet/pdf/product-labels-jg9o5k7l" xr:uid="{00000000-0004-0000-0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37"/>
  <sheetViews>
    <sheetView workbookViewId="0">
      <selection sqref="A1:F1"/>
    </sheetView>
  </sheetViews>
  <sheetFormatPr defaultColWidth="9.140625" defaultRowHeight="11.25" x14ac:dyDescent="0.2"/>
  <cols>
    <col min="1" max="1" width="38.5703125" style="7" bestFit="1" customWidth="1"/>
    <col min="2" max="2" width="32.140625" style="7" bestFit="1" customWidth="1"/>
    <col min="3" max="3" width="35.42578125" style="7" bestFit="1" customWidth="1"/>
    <col min="4" max="4" width="15.42578125" style="7" bestFit="1" customWidth="1"/>
    <col min="5" max="5" width="22.85546875" style="10" customWidth="1"/>
    <col min="6" max="6" width="14.5703125" style="11" bestFit="1" customWidth="1"/>
    <col min="7" max="16384" width="9.140625" style="7"/>
  </cols>
  <sheetData>
    <row r="1" spans="1:6" s="1" customFormat="1" ht="15" x14ac:dyDescent="0.2">
      <c r="A1" s="67" t="s">
        <v>15</v>
      </c>
      <c r="B1" s="68"/>
      <c r="C1" s="68"/>
      <c r="D1" s="68"/>
      <c r="E1" s="68"/>
      <c r="F1" s="6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284</v>
      </c>
      <c r="D4" s="13" t="s">
        <v>1</v>
      </c>
      <c r="E4" s="40" t="s">
        <v>6</v>
      </c>
      <c r="F4" s="12" t="s">
        <v>3</v>
      </c>
    </row>
    <row r="5" spans="1:6" x14ac:dyDescent="0.2">
      <c r="A5" s="16" t="s">
        <v>82</v>
      </c>
      <c r="B5" s="17"/>
      <c r="C5" s="17"/>
      <c r="D5" s="17"/>
      <c r="E5" s="18"/>
      <c r="F5" s="19"/>
    </row>
    <row r="6" spans="1:6" x14ac:dyDescent="0.2">
      <c r="A6" s="20" t="s">
        <v>26</v>
      </c>
      <c r="B6" s="21"/>
      <c r="C6" s="21"/>
      <c r="D6" s="21"/>
      <c r="E6" s="22"/>
      <c r="F6" s="23"/>
    </row>
    <row r="7" spans="1:6" x14ac:dyDescent="0.2">
      <c r="A7" s="21" t="s">
        <v>530</v>
      </c>
      <c r="B7" s="21" t="s">
        <v>529</v>
      </c>
      <c r="C7" s="21" t="s">
        <v>85</v>
      </c>
      <c r="D7" s="24">
        <v>21069927</v>
      </c>
      <c r="E7" s="22">
        <v>29297.733489999999</v>
      </c>
      <c r="F7" s="23">
        <v>3.8541521639443501</v>
      </c>
    </row>
    <row r="8" spans="1:6" x14ac:dyDescent="0.2">
      <c r="A8" s="21" t="s">
        <v>87</v>
      </c>
      <c r="B8" s="21" t="s">
        <v>86</v>
      </c>
      <c r="C8" s="21" t="s">
        <v>85</v>
      </c>
      <c r="D8" s="24">
        <v>2885566</v>
      </c>
      <c r="E8" s="22">
        <v>25706.064709999999</v>
      </c>
      <c r="F8" s="23">
        <v>3.3816638055758301</v>
      </c>
    </row>
    <row r="9" spans="1:6" x14ac:dyDescent="0.2">
      <c r="A9" s="21" t="s">
        <v>137</v>
      </c>
      <c r="B9" s="21" t="s">
        <v>136</v>
      </c>
      <c r="C9" s="21" t="s">
        <v>138</v>
      </c>
      <c r="D9" s="24">
        <v>7141052</v>
      </c>
      <c r="E9" s="22">
        <v>24026.069449999999</v>
      </c>
      <c r="F9" s="23">
        <v>3.1606584036065901</v>
      </c>
    </row>
    <row r="10" spans="1:6" x14ac:dyDescent="0.2">
      <c r="A10" s="21" t="s">
        <v>532</v>
      </c>
      <c r="B10" s="21" t="s">
        <v>531</v>
      </c>
      <c r="C10" s="21" t="s">
        <v>166</v>
      </c>
      <c r="D10" s="24">
        <v>6794174</v>
      </c>
      <c r="E10" s="22">
        <v>22033.506280000001</v>
      </c>
      <c r="F10" s="23">
        <v>2.89853431622377</v>
      </c>
    </row>
    <row r="11" spans="1:6" x14ac:dyDescent="0.2">
      <c r="A11" s="21" t="s">
        <v>405</v>
      </c>
      <c r="B11" s="21" t="s">
        <v>404</v>
      </c>
      <c r="C11" s="21" t="s">
        <v>370</v>
      </c>
      <c r="D11" s="24">
        <v>1050123</v>
      </c>
      <c r="E11" s="22">
        <v>20848.091919999999</v>
      </c>
      <c r="F11" s="23">
        <v>2.7425916279498099</v>
      </c>
    </row>
    <row r="12" spans="1:6" x14ac:dyDescent="0.2">
      <c r="A12" s="21" t="s">
        <v>84</v>
      </c>
      <c r="B12" s="21" t="s">
        <v>83</v>
      </c>
      <c r="C12" s="21" t="s">
        <v>85</v>
      </c>
      <c r="D12" s="24">
        <v>1223175</v>
      </c>
      <c r="E12" s="22">
        <v>19915.123759999999</v>
      </c>
      <c r="F12" s="23">
        <v>2.6198585416521101</v>
      </c>
    </row>
    <row r="13" spans="1:6" x14ac:dyDescent="0.2">
      <c r="A13" s="21" t="s">
        <v>534</v>
      </c>
      <c r="B13" s="21" t="s">
        <v>533</v>
      </c>
      <c r="C13" s="21" t="s">
        <v>488</v>
      </c>
      <c r="D13" s="24">
        <v>4409869</v>
      </c>
      <c r="E13" s="22">
        <v>19383.57919</v>
      </c>
      <c r="F13" s="23">
        <v>2.5499332126024199</v>
      </c>
    </row>
    <row r="14" spans="1:6" x14ac:dyDescent="0.2">
      <c r="A14" s="21" t="s">
        <v>240</v>
      </c>
      <c r="B14" s="21" t="s">
        <v>239</v>
      </c>
      <c r="C14" s="21" t="s">
        <v>149</v>
      </c>
      <c r="D14" s="24">
        <v>18117750</v>
      </c>
      <c r="E14" s="22">
        <v>18099.632249999999</v>
      </c>
      <c r="F14" s="23">
        <v>2.3810284446318901</v>
      </c>
    </row>
    <row r="15" spans="1:6" x14ac:dyDescent="0.2">
      <c r="A15" s="21" t="s">
        <v>536</v>
      </c>
      <c r="B15" s="21" t="s">
        <v>535</v>
      </c>
      <c r="C15" s="21" t="s">
        <v>281</v>
      </c>
      <c r="D15" s="24">
        <v>1986228</v>
      </c>
      <c r="E15" s="22">
        <v>17620.8217</v>
      </c>
      <c r="F15" s="23">
        <v>2.3180403394929101</v>
      </c>
    </row>
    <row r="16" spans="1:6" x14ac:dyDescent="0.2">
      <c r="A16" s="21" t="s">
        <v>538</v>
      </c>
      <c r="B16" s="21" t="s">
        <v>537</v>
      </c>
      <c r="C16" s="21" t="s">
        <v>166</v>
      </c>
      <c r="D16" s="24">
        <v>1798493</v>
      </c>
      <c r="E16" s="22">
        <v>17475.956480000001</v>
      </c>
      <c r="F16" s="23">
        <v>2.29898314514258</v>
      </c>
    </row>
    <row r="17" spans="1:6" x14ac:dyDescent="0.2">
      <c r="A17" s="21" t="s">
        <v>540</v>
      </c>
      <c r="B17" s="21" t="s">
        <v>539</v>
      </c>
      <c r="C17" s="21" t="s">
        <v>144</v>
      </c>
      <c r="D17" s="24">
        <v>1273937</v>
      </c>
      <c r="E17" s="22">
        <v>17215.34765</v>
      </c>
      <c r="F17" s="23">
        <v>2.2646997393483899</v>
      </c>
    </row>
    <row r="18" spans="1:6" x14ac:dyDescent="0.2">
      <c r="A18" s="21" t="s">
        <v>542</v>
      </c>
      <c r="B18" s="21" t="s">
        <v>541</v>
      </c>
      <c r="C18" s="21" t="s">
        <v>543</v>
      </c>
      <c r="D18" s="24">
        <v>6231402</v>
      </c>
      <c r="E18" s="22">
        <v>16843.479609999999</v>
      </c>
      <c r="F18" s="23">
        <v>2.2157800503370599</v>
      </c>
    </row>
    <row r="19" spans="1:6" x14ac:dyDescent="0.2">
      <c r="A19" s="21" t="s">
        <v>545</v>
      </c>
      <c r="B19" s="21" t="s">
        <v>544</v>
      </c>
      <c r="C19" s="21" t="s">
        <v>159</v>
      </c>
      <c r="D19" s="24">
        <v>11539858</v>
      </c>
      <c r="E19" s="22">
        <v>16548.156370000001</v>
      </c>
      <c r="F19" s="23">
        <v>2.17692992205333</v>
      </c>
    </row>
    <row r="20" spans="1:6" x14ac:dyDescent="0.2">
      <c r="A20" s="21" t="s">
        <v>547</v>
      </c>
      <c r="B20" s="21" t="s">
        <v>546</v>
      </c>
      <c r="C20" s="21" t="s">
        <v>117</v>
      </c>
      <c r="D20" s="24">
        <v>5089831</v>
      </c>
      <c r="E20" s="22">
        <v>16218.74648</v>
      </c>
      <c r="F20" s="23">
        <v>2.1335956538649201</v>
      </c>
    </row>
    <row r="21" spans="1:6" x14ac:dyDescent="0.2">
      <c r="A21" s="21" t="s">
        <v>278</v>
      </c>
      <c r="B21" s="21" t="s">
        <v>277</v>
      </c>
      <c r="C21" s="21" t="s">
        <v>85</v>
      </c>
      <c r="D21" s="24">
        <v>8960416</v>
      </c>
      <c r="E21" s="22">
        <v>16164.590459999999</v>
      </c>
      <c r="F21" s="23">
        <v>2.1264713641397499</v>
      </c>
    </row>
    <row r="22" spans="1:6" x14ac:dyDescent="0.2">
      <c r="A22" s="21" t="s">
        <v>549</v>
      </c>
      <c r="B22" s="21" t="s">
        <v>548</v>
      </c>
      <c r="C22" s="21" t="s">
        <v>114</v>
      </c>
      <c r="D22" s="24">
        <v>3651225</v>
      </c>
      <c r="E22" s="22">
        <v>15519.531859999999</v>
      </c>
      <c r="F22" s="23">
        <v>2.04161312758335</v>
      </c>
    </row>
    <row r="23" spans="1:6" x14ac:dyDescent="0.2">
      <c r="A23" s="21" t="s">
        <v>551</v>
      </c>
      <c r="B23" s="21" t="s">
        <v>550</v>
      </c>
      <c r="C23" s="21" t="s">
        <v>195</v>
      </c>
      <c r="D23" s="24">
        <v>2015127</v>
      </c>
      <c r="E23" s="22">
        <v>14887.75828</v>
      </c>
      <c r="F23" s="23">
        <v>1.9585025514252601</v>
      </c>
    </row>
    <row r="24" spans="1:6" x14ac:dyDescent="0.2">
      <c r="A24" s="21" t="s">
        <v>173</v>
      </c>
      <c r="B24" s="21" t="s">
        <v>172</v>
      </c>
      <c r="C24" s="21" t="s">
        <v>138</v>
      </c>
      <c r="D24" s="24">
        <v>3296838</v>
      </c>
      <c r="E24" s="22">
        <v>14481.360919999999</v>
      </c>
      <c r="F24" s="23">
        <v>1.90504048873704</v>
      </c>
    </row>
    <row r="25" spans="1:6" x14ac:dyDescent="0.2">
      <c r="A25" s="21" t="s">
        <v>339</v>
      </c>
      <c r="B25" s="21" t="s">
        <v>338</v>
      </c>
      <c r="C25" s="21" t="s">
        <v>90</v>
      </c>
      <c r="D25" s="24">
        <v>722190</v>
      </c>
      <c r="E25" s="22">
        <v>14247.364320000001</v>
      </c>
      <c r="F25" s="23">
        <v>1.8742579538848601</v>
      </c>
    </row>
    <row r="26" spans="1:6" x14ac:dyDescent="0.2">
      <c r="A26" s="21" t="s">
        <v>411</v>
      </c>
      <c r="B26" s="21" t="s">
        <v>410</v>
      </c>
      <c r="C26" s="21" t="s">
        <v>141</v>
      </c>
      <c r="D26" s="24">
        <v>11253507</v>
      </c>
      <c r="E26" s="22">
        <v>14106.27102</v>
      </c>
      <c r="F26" s="23">
        <v>1.8556969601582101</v>
      </c>
    </row>
    <row r="27" spans="1:6" x14ac:dyDescent="0.2">
      <c r="A27" s="21" t="s">
        <v>553</v>
      </c>
      <c r="B27" s="21" t="s">
        <v>552</v>
      </c>
      <c r="C27" s="21" t="s">
        <v>403</v>
      </c>
      <c r="D27" s="24">
        <v>1608135</v>
      </c>
      <c r="E27" s="22">
        <v>13957.80773</v>
      </c>
      <c r="F27" s="23">
        <v>1.8361664353613001</v>
      </c>
    </row>
    <row r="28" spans="1:6" x14ac:dyDescent="0.2">
      <c r="A28" s="21" t="s">
        <v>555</v>
      </c>
      <c r="B28" s="21" t="s">
        <v>554</v>
      </c>
      <c r="C28" s="21" t="s">
        <v>131</v>
      </c>
      <c r="D28" s="24">
        <v>992366</v>
      </c>
      <c r="E28" s="22">
        <v>13698.62026</v>
      </c>
      <c r="F28" s="23">
        <v>1.8020700111887999</v>
      </c>
    </row>
    <row r="29" spans="1:6" x14ac:dyDescent="0.2">
      <c r="A29" s="21" t="s">
        <v>557</v>
      </c>
      <c r="B29" s="21" t="s">
        <v>556</v>
      </c>
      <c r="C29" s="21" t="s">
        <v>120</v>
      </c>
      <c r="D29" s="24">
        <v>444764</v>
      </c>
      <c r="E29" s="22">
        <v>12989.77738</v>
      </c>
      <c r="F29" s="23">
        <v>1.7088208756957399</v>
      </c>
    </row>
    <row r="30" spans="1:6" x14ac:dyDescent="0.2">
      <c r="A30" s="21" t="s">
        <v>407</v>
      </c>
      <c r="B30" s="21" t="s">
        <v>406</v>
      </c>
      <c r="C30" s="21" t="s">
        <v>85</v>
      </c>
      <c r="D30" s="24">
        <v>11380441</v>
      </c>
      <c r="E30" s="22">
        <v>12888.34943</v>
      </c>
      <c r="F30" s="23">
        <v>1.69547790658483</v>
      </c>
    </row>
    <row r="31" spans="1:6" x14ac:dyDescent="0.2">
      <c r="A31" s="21" t="s">
        <v>559</v>
      </c>
      <c r="B31" s="21" t="s">
        <v>558</v>
      </c>
      <c r="C31" s="21" t="s">
        <v>106</v>
      </c>
      <c r="D31" s="24">
        <v>1491580</v>
      </c>
      <c r="E31" s="22">
        <v>12575.510979999999</v>
      </c>
      <c r="F31" s="23">
        <v>1.65432363130807</v>
      </c>
    </row>
    <row r="32" spans="1:6" x14ac:dyDescent="0.2">
      <c r="A32" s="21" t="s">
        <v>228</v>
      </c>
      <c r="B32" s="21" t="s">
        <v>227</v>
      </c>
      <c r="C32" s="21" t="s">
        <v>166</v>
      </c>
      <c r="D32" s="24">
        <v>68736</v>
      </c>
      <c r="E32" s="22">
        <v>11866.720509999999</v>
      </c>
      <c r="F32" s="23">
        <v>1.5610813904137</v>
      </c>
    </row>
    <row r="33" spans="1:6" x14ac:dyDescent="0.2">
      <c r="A33" s="21" t="s">
        <v>253</v>
      </c>
      <c r="B33" s="21" t="s">
        <v>252</v>
      </c>
      <c r="C33" s="21" t="s">
        <v>128</v>
      </c>
      <c r="D33" s="24">
        <v>2753992</v>
      </c>
      <c r="E33" s="22">
        <v>11400.149880000001</v>
      </c>
      <c r="F33" s="23">
        <v>1.499703461508</v>
      </c>
    </row>
    <row r="34" spans="1:6" x14ac:dyDescent="0.2">
      <c r="A34" s="21" t="s">
        <v>561</v>
      </c>
      <c r="B34" s="21" t="s">
        <v>560</v>
      </c>
      <c r="C34" s="21" t="s">
        <v>141</v>
      </c>
      <c r="D34" s="24">
        <v>4850000</v>
      </c>
      <c r="E34" s="22">
        <v>11378.1</v>
      </c>
      <c r="F34" s="23">
        <v>1.49680277320917</v>
      </c>
    </row>
    <row r="35" spans="1:6" x14ac:dyDescent="0.2">
      <c r="A35" s="21" t="s">
        <v>563</v>
      </c>
      <c r="B35" s="21" t="s">
        <v>562</v>
      </c>
      <c r="C35" s="21" t="s">
        <v>106</v>
      </c>
      <c r="D35" s="24">
        <v>52304</v>
      </c>
      <c r="E35" s="22">
        <v>11175.90029</v>
      </c>
      <c r="F35" s="23">
        <v>1.4702031575729799</v>
      </c>
    </row>
    <row r="36" spans="1:6" x14ac:dyDescent="0.2">
      <c r="A36" s="21" t="s">
        <v>143</v>
      </c>
      <c r="B36" s="21" t="s">
        <v>142</v>
      </c>
      <c r="C36" s="21" t="s">
        <v>144</v>
      </c>
      <c r="D36" s="24">
        <v>3856067</v>
      </c>
      <c r="E36" s="22">
        <v>11086.19263</v>
      </c>
      <c r="F36" s="23">
        <v>1.45840200674234</v>
      </c>
    </row>
    <row r="37" spans="1:6" x14ac:dyDescent="0.2">
      <c r="A37" s="21" t="s">
        <v>565</v>
      </c>
      <c r="B37" s="21" t="s">
        <v>564</v>
      </c>
      <c r="C37" s="21" t="s">
        <v>90</v>
      </c>
      <c r="D37" s="24">
        <v>280995</v>
      </c>
      <c r="E37" s="22">
        <v>10877.035459999999</v>
      </c>
      <c r="F37" s="23">
        <v>1.43088712885477</v>
      </c>
    </row>
    <row r="38" spans="1:6" x14ac:dyDescent="0.2">
      <c r="A38" s="21" t="s">
        <v>161</v>
      </c>
      <c r="B38" s="21" t="s">
        <v>160</v>
      </c>
      <c r="C38" s="21" t="s">
        <v>120</v>
      </c>
      <c r="D38" s="24">
        <v>2902529</v>
      </c>
      <c r="E38" s="22">
        <v>10595.68211</v>
      </c>
      <c r="F38" s="23">
        <v>1.39387475644359</v>
      </c>
    </row>
    <row r="39" spans="1:6" x14ac:dyDescent="0.2">
      <c r="A39" s="21" t="s">
        <v>567</v>
      </c>
      <c r="B39" s="21" t="s">
        <v>566</v>
      </c>
      <c r="C39" s="21" t="s">
        <v>120</v>
      </c>
      <c r="D39" s="24">
        <v>1502334</v>
      </c>
      <c r="E39" s="22">
        <v>10520.09384</v>
      </c>
      <c r="F39" s="23">
        <v>1.38393102839074</v>
      </c>
    </row>
    <row r="40" spans="1:6" x14ac:dyDescent="0.2">
      <c r="A40" s="21" t="s">
        <v>171</v>
      </c>
      <c r="B40" s="21" t="s">
        <v>170</v>
      </c>
      <c r="C40" s="21" t="s">
        <v>128</v>
      </c>
      <c r="D40" s="24">
        <v>3725151</v>
      </c>
      <c r="E40" s="22">
        <v>9823.2231869999996</v>
      </c>
      <c r="F40" s="23">
        <v>1.29225685379406</v>
      </c>
    </row>
    <row r="41" spans="1:6" x14ac:dyDescent="0.2">
      <c r="A41" s="21" t="s">
        <v>569</v>
      </c>
      <c r="B41" s="21" t="s">
        <v>568</v>
      </c>
      <c r="C41" s="21" t="s">
        <v>179</v>
      </c>
      <c r="D41" s="24">
        <v>1392030</v>
      </c>
      <c r="E41" s="22">
        <v>9431.0032499999998</v>
      </c>
      <c r="F41" s="23">
        <v>1.2406598481947499</v>
      </c>
    </row>
    <row r="42" spans="1:6" x14ac:dyDescent="0.2">
      <c r="A42" s="21" t="s">
        <v>188</v>
      </c>
      <c r="B42" s="21" t="s">
        <v>187</v>
      </c>
      <c r="C42" s="21" t="s">
        <v>189</v>
      </c>
      <c r="D42" s="24">
        <v>2075578</v>
      </c>
      <c r="E42" s="22">
        <v>9304.8161739999996</v>
      </c>
      <c r="F42" s="23">
        <v>1.22405978620725</v>
      </c>
    </row>
    <row r="43" spans="1:6" x14ac:dyDescent="0.2">
      <c r="A43" s="21" t="s">
        <v>103</v>
      </c>
      <c r="B43" s="21" t="s">
        <v>102</v>
      </c>
      <c r="C43" s="21" t="s">
        <v>85</v>
      </c>
      <c r="D43" s="24">
        <v>1489684</v>
      </c>
      <c r="E43" s="22">
        <v>9142.1907080000001</v>
      </c>
      <c r="F43" s="23">
        <v>1.2026662100826599</v>
      </c>
    </row>
    <row r="44" spans="1:6" x14ac:dyDescent="0.2">
      <c r="A44" s="21" t="s">
        <v>158</v>
      </c>
      <c r="B44" s="21" t="s">
        <v>157</v>
      </c>
      <c r="C44" s="21" t="s">
        <v>159</v>
      </c>
      <c r="D44" s="24">
        <v>415909</v>
      </c>
      <c r="E44" s="22">
        <v>8901.0764639999998</v>
      </c>
      <c r="F44" s="23">
        <v>1.17094734058077</v>
      </c>
    </row>
    <row r="45" spans="1:6" x14ac:dyDescent="0.2">
      <c r="A45" s="21" t="s">
        <v>571</v>
      </c>
      <c r="B45" s="21" t="s">
        <v>570</v>
      </c>
      <c r="C45" s="21" t="s">
        <v>403</v>
      </c>
      <c r="D45" s="24">
        <v>1850000</v>
      </c>
      <c r="E45" s="22">
        <v>8575.6749999999993</v>
      </c>
      <c r="F45" s="23">
        <v>1.1281403856654899</v>
      </c>
    </row>
    <row r="46" spans="1:6" x14ac:dyDescent="0.2">
      <c r="A46" s="21" t="s">
        <v>156</v>
      </c>
      <c r="B46" s="21" t="s">
        <v>155</v>
      </c>
      <c r="C46" s="21" t="s">
        <v>117</v>
      </c>
      <c r="D46" s="24">
        <v>1637180</v>
      </c>
      <c r="E46" s="22">
        <v>8366.8083900000001</v>
      </c>
      <c r="F46" s="23">
        <v>1.10066373129624</v>
      </c>
    </row>
    <row r="47" spans="1:6" x14ac:dyDescent="0.2">
      <c r="A47" s="21" t="s">
        <v>416</v>
      </c>
      <c r="B47" s="21" t="s">
        <v>415</v>
      </c>
      <c r="C47" s="21" t="s">
        <v>166</v>
      </c>
      <c r="D47" s="24">
        <v>300584</v>
      </c>
      <c r="E47" s="22">
        <v>8342.8592119999994</v>
      </c>
      <c r="F47" s="23">
        <v>1.0975131880555899</v>
      </c>
    </row>
    <row r="48" spans="1:6" x14ac:dyDescent="0.2">
      <c r="A48" s="21" t="s">
        <v>573</v>
      </c>
      <c r="B48" s="21" t="s">
        <v>572</v>
      </c>
      <c r="C48" s="21" t="s">
        <v>141</v>
      </c>
      <c r="D48" s="24">
        <v>360023</v>
      </c>
      <c r="E48" s="22">
        <v>8298.8901729999998</v>
      </c>
      <c r="F48" s="23">
        <v>1.0917290079630799</v>
      </c>
    </row>
    <row r="49" spans="1:6" x14ac:dyDescent="0.2">
      <c r="A49" s="21" t="s">
        <v>575</v>
      </c>
      <c r="B49" s="21" t="s">
        <v>574</v>
      </c>
      <c r="C49" s="21" t="s">
        <v>166</v>
      </c>
      <c r="D49" s="24">
        <v>14219870</v>
      </c>
      <c r="E49" s="22">
        <v>8290.1842099999994</v>
      </c>
      <c r="F49" s="23">
        <v>1.0905837280339301</v>
      </c>
    </row>
    <row r="50" spans="1:6" x14ac:dyDescent="0.2">
      <c r="A50" s="21" t="s">
        <v>577</v>
      </c>
      <c r="B50" s="21" t="s">
        <v>576</v>
      </c>
      <c r="C50" s="21" t="s">
        <v>403</v>
      </c>
      <c r="D50" s="24">
        <v>566062</v>
      </c>
      <c r="E50" s="22">
        <v>8052.2319500000003</v>
      </c>
      <c r="F50" s="23">
        <v>1.0592808213395499</v>
      </c>
    </row>
    <row r="51" spans="1:6" x14ac:dyDescent="0.2">
      <c r="A51" s="21" t="s">
        <v>154</v>
      </c>
      <c r="B51" s="21" t="s">
        <v>153</v>
      </c>
      <c r="C51" s="21" t="s">
        <v>144</v>
      </c>
      <c r="D51" s="24">
        <v>13362074</v>
      </c>
      <c r="E51" s="22">
        <v>7923.7098820000001</v>
      </c>
      <c r="F51" s="23">
        <v>1.04237358833922</v>
      </c>
    </row>
    <row r="52" spans="1:6" x14ac:dyDescent="0.2">
      <c r="A52" s="21" t="s">
        <v>579</v>
      </c>
      <c r="B52" s="21" t="s">
        <v>578</v>
      </c>
      <c r="C52" s="21" t="s">
        <v>580</v>
      </c>
      <c r="D52" s="24">
        <v>7000000</v>
      </c>
      <c r="E52" s="22">
        <v>7885.5</v>
      </c>
      <c r="F52" s="23">
        <v>1.0373470322937</v>
      </c>
    </row>
    <row r="53" spans="1:6" x14ac:dyDescent="0.2">
      <c r="A53" s="21" t="s">
        <v>582</v>
      </c>
      <c r="B53" s="21" t="s">
        <v>581</v>
      </c>
      <c r="C53" s="21" t="s">
        <v>123</v>
      </c>
      <c r="D53" s="24">
        <v>463231</v>
      </c>
      <c r="E53" s="22">
        <v>7874.0005380000002</v>
      </c>
      <c r="F53" s="23">
        <v>1.03583426420307</v>
      </c>
    </row>
    <row r="54" spans="1:6" x14ac:dyDescent="0.2">
      <c r="A54" s="21" t="s">
        <v>333</v>
      </c>
      <c r="B54" s="21" t="s">
        <v>332</v>
      </c>
      <c r="C54" s="21" t="s">
        <v>144</v>
      </c>
      <c r="D54" s="24">
        <v>197535</v>
      </c>
      <c r="E54" s="22">
        <v>7767.1749680000003</v>
      </c>
      <c r="F54" s="23">
        <v>1.0217812316734101</v>
      </c>
    </row>
    <row r="55" spans="1:6" x14ac:dyDescent="0.2">
      <c r="A55" s="21" t="s">
        <v>584</v>
      </c>
      <c r="B55" s="21" t="s">
        <v>583</v>
      </c>
      <c r="C55" s="21" t="s">
        <v>106</v>
      </c>
      <c r="D55" s="24">
        <v>637149</v>
      </c>
      <c r="E55" s="22">
        <v>7721.9273059999996</v>
      </c>
      <c r="F55" s="23">
        <v>1.0158288471836601</v>
      </c>
    </row>
    <row r="56" spans="1:6" x14ac:dyDescent="0.2">
      <c r="A56" s="21" t="s">
        <v>586</v>
      </c>
      <c r="B56" s="21" t="s">
        <v>585</v>
      </c>
      <c r="C56" s="21" t="s">
        <v>281</v>
      </c>
      <c r="D56" s="24">
        <v>224936</v>
      </c>
      <c r="E56" s="22">
        <v>7692.5862639999996</v>
      </c>
      <c r="F56" s="23">
        <v>1.01196899773301</v>
      </c>
    </row>
    <row r="57" spans="1:6" x14ac:dyDescent="0.2">
      <c r="A57" s="21" t="s">
        <v>479</v>
      </c>
      <c r="B57" s="21" t="s">
        <v>478</v>
      </c>
      <c r="C57" s="21" t="s">
        <v>138</v>
      </c>
      <c r="D57" s="24">
        <v>915057</v>
      </c>
      <c r="E57" s="22">
        <v>7319.0834150000001</v>
      </c>
      <c r="F57" s="23">
        <v>0.96283424762669001</v>
      </c>
    </row>
    <row r="58" spans="1:6" x14ac:dyDescent="0.2">
      <c r="A58" s="21" t="s">
        <v>588</v>
      </c>
      <c r="B58" s="21" t="s">
        <v>587</v>
      </c>
      <c r="C58" s="21" t="s">
        <v>90</v>
      </c>
      <c r="D58" s="24">
        <v>184484</v>
      </c>
      <c r="E58" s="22">
        <v>7165.543044</v>
      </c>
      <c r="F58" s="23">
        <v>0.94263582670295398</v>
      </c>
    </row>
    <row r="59" spans="1:6" x14ac:dyDescent="0.2">
      <c r="A59" s="21" t="s">
        <v>590</v>
      </c>
      <c r="B59" s="21" t="s">
        <v>589</v>
      </c>
      <c r="C59" s="21" t="s">
        <v>138</v>
      </c>
      <c r="D59" s="24">
        <v>429325</v>
      </c>
      <c r="E59" s="22">
        <v>6427.424575</v>
      </c>
      <c r="F59" s="23">
        <v>0.84553545218030901</v>
      </c>
    </row>
    <row r="60" spans="1:6" x14ac:dyDescent="0.2">
      <c r="A60" s="21" t="s">
        <v>592</v>
      </c>
      <c r="B60" s="21" t="s">
        <v>591</v>
      </c>
      <c r="C60" s="21" t="s">
        <v>131</v>
      </c>
      <c r="D60" s="24">
        <v>585000</v>
      </c>
      <c r="E60" s="22">
        <v>6388.2</v>
      </c>
      <c r="F60" s="23">
        <v>0.84037541204724997</v>
      </c>
    </row>
    <row r="61" spans="1:6" x14ac:dyDescent="0.2">
      <c r="A61" s="21" t="s">
        <v>181</v>
      </c>
      <c r="B61" s="21" t="s">
        <v>180</v>
      </c>
      <c r="C61" s="21" t="s">
        <v>120</v>
      </c>
      <c r="D61" s="24">
        <v>220000</v>
      </c>
      <c r="E61" s="22">
        <v>5371.52</v>
      </c>
      <c r="F61" s="23">
        <v>0.70662993226887805</v>
      </c>
    </row>
    <row r="62" spans="1:6" x14ac:dyDescent="0.2">
      <c r="A62" s="21" t="s">
        <v>594</v>
      </c>
      <c r="B62" s="21" t="s">
        <v>593</v>
      </c>
      <c r="C62" s="21" t="s">
        <v>131</v>
      </c>
      <c r="D62" s="24">
        <v>532747</v>
      </c>
      <c r="E62" s="22">
        <v>4687.3744800000004</v>
      </c>
      <c r="F62" s="23">
        <v>0.61662976426063099</v>
      </c>
    </row>
    <row r="63" spans="1:6" x14ac:dyDescent="0.2">
      <c r="A63" s="21" t="s">
        <v>596</v>
      </c>
      <c r="B63" s="21" t="s">
        <v>595</v>
      </c>
      <c r="C63" s="21" t="s">
        <v>106</v>
      </c>
      <c r="D63" s="24">
        <v>295000</v>
      </c>
      <c r="E63" s="22">
        <v>4650.8225000000002</v>
      </c>
      <c r="F63" s="23">
        <v>0.61182130722208505</v>
      </c>
    </row>
    <row r="64" spans="1:6" x14ac:dyDescent="0.2">
      <c r="A64" s="21" t="s">
        <v>598</v>
      </c>
      <c r="B64" s="21" t="s">
        <v>597</v>
      </c>
      <c r="C64" s="21" t="s">
        <v>471</v>
      </c>
      <c r="D64" s="24">
        <v>1927265</v>
      </c>
      <c r="E64" s="22">
        <v>4626.399633</v>
      </c>
      <c r="F64" s="23">
        <v>0.60860844962237004</v>
      </c>
    </row>
    <row r="65" spans="1:9" x14ac:dyDescent="0.2">
      <c r="A65" s="21" t="s">
        <v>600</v>
      </c>
      <c r="B65" s="21" t="s">
        <v>599</v>
      </c>
      <c r="C65" s="21" t="s">
        <v>319</v>
      </c>
      <c r="D65" s="24">
        <v>11000</v>
      </c>
      <c r="E65" s="22">
        <v>4587.2145</v>
      </c>
      <c r="F65" s="23">
        <v>0.60345359813196497</v>
      </c>
    </row>
    <row r="66" spans="1:9" x14ac:dyDescent="0.2">
      <c r="A66" s="21" t="s">
        <v>125</v>
      </c>
      <c r="B66" s="21" t="s">
        <v>124</v>
      </c>
      <c r="C66" s="21" t="s">
        <v>85</v>
      </c>
      <c r="D66" s="24">
        <v>345366</v>
      </c>
      <c r="E66" s="22">
        <v>4213.8105660000001</v>
      </c>
      <c r="F66" s="23">
        <v>0.55433186041315397</v>
      </c>
    </row>
    <row r="67" spans="1:9" x14ac:dyDescent="0.2">
      <c r="A67" s="21" t="s">
        <v>108</v>
      </c>
      <c r="B67" s="21" t="s">
        <v>107</v>
      </c>
      <c r="C67" s="21" t="s">
        <v>90</v>
      </c>
      <c r="D67" s="24">
        <v>353037</v>
      </c>
      <c r="E67" s="22">
        <v>3669.1135410000002</v>
      </c>
      <c r="F67" s="23">
        <v>0.48267631005072198</v>
      </c>
    </row>
    <row r="68" spans="1:9" x14ac:dyDescent="0.2">
      <c r="A68" s="21" t="s">
        <v>602</v>
      </c>
      <c r="B68" s="21" t="s">
        <v>601</v>
      </c>
      <c r="C68" s="21" t="s">
        <v>131</v>
      </c>
      <c r="D68" s="24">
        <v>2053763</v>
      </c>
      <c r="E68" s="22">
        <v>3504.74656</v>
      </c>
      <c r="F68" s="23">
        <v>0.46105363552819001</v>
      </c>
    </row>
    <row r="69" spans="1:9" x14ac:dyDescent="0.2">
      <c r="A69" s="21" t="s">
        <v>604</v>
      </c>
      <c r="B69" s="21" t="s">
        <v>603</v>
      </c>
      <c r="C69" s="21" t="s">
        <v>117</v>
      </c>
      <c r="D69" s="24">
        <v>1829484</v>
      </c>
      <c r="E69" s="22">
        <v>3306.7923300000002</v>
      </c>
      <c r="F69" s="23">
        <v>0.43501251790464301</v>
      </c>
    </row>
    <row r="70" spans="1:9" x14ac:dyDescent="0.2">
      <c r="A70" s="21" t="s">
        <v>606</v>
      </c>
      <c r="B70" s="21" t="s">
        <v>605</v>
      </c>
      <c r="C70" s="21" t="s">
        <v>488</v>
      </c>
      <c r="D70" s="24">
        <v>65611</v>
      </c>
      <c r="E70" s="22">
        <v>2937.7981359999999</v>
      </c>
      <c r="F70" s="23">
        <v>0.38647088679951203</v>
      </c>
    </row>
    <row r="71" spans="1:9" x14ac:dyDescent="0.2">
      <c r="A71" s="21" t="s">
        <v>454</v>
      </c>
      <c r="B71" s="21" t="s">
        <v>453</v>
      </c>
      <c r="C71" s="21" t="s">
        <v>370</v>
      </c>
      <c r="D71" s="24">
        <v>401269</v>
      </c>
      <c r="E71" s="22">
        <v>1844.432959</v>
      </c>
      <c r="F71" s="23">
        <v>0.242637379529939</v>
      </c>
    </row>
    <row r="72" spans="1:9" x14ac:dyDescent="0.2">
      <c r="A72" s="21" t="s">
        <v>607</v>
      </c>
      <c r="B72" s="21" t="s">
        <v>828</v>
      </c>
      <c r="C72" s="21" t="s">
        <v>106</v>
      </c>
      <c r="D72" s="24">
        <v>176808</v>
      </c>
      <c r="E72" s="22">
        <v>435.30129599999998</v>
      </c>
      <c r="F72" s="23">
        <v>5.7264410317570201E-2</v>
      </c>
    </row>
    <row r="73" spans="1:9" x14ac:dyDescent="0.2">
      <c r="A73" s="20" t="s">
        <v>27</v>
      </c>
      <c r="B73" s="20"/>
      <c r="C73" s="20"/>
      <c r="D73" s="20"/>
      <c r="E73" s="25">
        <f>SUM(E7:E72)</f>
        <v>740178.5619110004</v>
      </c>
      <c r="F73" s="26">
        <f>SUM(F7:F72)</f>
        <v>97.371382228874751</v>
      </c>
      <c r="G73" s="14"/>
      <c r="H73" s="14"/>
      <c r="I73" s="14"/>
    </row>
    <row r="74" spans="1:9" x14ac:dyDescent="0.2">
      <c r="A74" s="21"/>
      <c r="B74" s="21"/>
      <c r="C74" s="21"/>
      <c r="D74" s="21"/>
      <c r="E74" s="22"/>
      <c r="F74" s="23"/>
    </row>
    <row r="75" spans="1:9" x14ac:dyDescent="0.2">
      <c r="A75" s="20" t="s">
        <v>219</v>
      </c>
      <c r="B75" s="21"/>
      <c r="C75" s="21"/>
      <c r="D75" s="21"/>
      <c r="E75" s="22"/>
      <c r="F75" s="23"/>
    </row>
    <row r="76" spans="1:9" x14ac:dyDescent="0.2">
      <c r="A76" s="21"/>
      <c r="B76" s="21" t="s">
        <v>220</v>
      </c>
      <c r="C76" s="21" t="s">
        <v>141</v>
      </c>
      <c r="D76" s="24">
        <v>8100</v>
      </c>
      <c r="E76" s="22">
        <v>8.0999999999999996E-4</v>
      </c>
      <c r="F76" s="23">
        <v>1.06556476590945E-7</v>
      </c>
    </row>
    <row r="77" spans="1:9" x14ac:dyDescent="0.2">
      <c r="A77" s="20" t="s">
        <v>27</v>
      </c>
      <c r="B77" s="20"/>
      <c r="C77" s="20"/>
      <c r="D77" s="20"/>
      <c r="E77" s="25">
        <f>SUM(E75:E76)</f>
        <v>8.0999999999999996E-4</v>
      </c>
      <c r="F77" s="26">
        <f>SUM(F75:F76)</f>
        <v>1.06556476590945E-7</v>
      </c>
      <c r="G77" s="14"/>
      <c r="H77" s="14"/>
      <c r="I77" s="14"/>
    </row>
    <row r="78" spans="1:9" x14ac:dyDescent="0.2">
      <c r="A78" s="21"/>
      <c r="B78" s="21"/>
      <c r="C78" s="21"/>
      <c r="D78" s="21"/>
      <c r="E78" s="22"/>
      <c r="F78" s="23"/>
    </row>
    <row r="79" spans="1:9" x14ac:dyDescent="0.2">
      <c r="A79" s="20" t="s">
        <v>30</v>
      </c>
      <c r="B79" s="20"/>
      <c r="C79" s="20"/>
      <c r="D79" s="20"/>
      <c r="E79" s="25">
        <f>E73+E77</f>
        <v>740178.5627210004</v>
      </c>
      <c r="F79" s="26">
        <f>F73+F77</f>
        <v>97.371382335431221</v>
      </c>
      <c r="G79" s="14"/>
      <c r="H79" s="14"/>
      <c r="I79" s="14"/>
    </row>
    <row r="80" spans="1:9" x14ac:dyDescent="0.2">
      <c r="A80" s="20"/>
      <c r="B80" s="20"/>
      <c r="C80" s="20"/>
      <c r="D80" s="20"/>
      <c r="E80" s="25"/>
      <c r="F80" s="26"/>
      <c r="G80" s="14"/>
      <c r="H80" s="14"/>
      <c r="I80" s="14"/>
    </row>
    <row r="81" spans="1:9" x14ac:dyDescent="0.2">
      <c r="A81" s="20" t="s">
        <v>32</v>
      </c>
      <c r="B81" s="20"/>
      <c r="C81" s="20"/>
      <c r="D81" s="20"/>
      <c r="E81" s="25">
        <f>E83-(E73+E77)</f>
        <v>19981.707132399548</v>
      </c>
      <c r="F81" s="26">
        <f>F83-(F73+F77)</f>
        <v>2.6286176645687789</v>
      </c>
      <c r="G81" s="14"/>
      <c r="H81" s="14"/>
      <c r="I81" s="14"/>
    </row>
    <row r="82" spans="1:9" x14ac:dyDescent="0.2">
      <c r="A82" s="20"/>
      <c r="B82" s="20"/>
      <c r="C82" s="20"/>
      <c r="D82" s="20"/>
      <c r="E82" s="25"/>
      <c r="F82" s="26"/>
      <c r="G82" s="14"/>
      <c r="H82" s="14"/>
      <c r="I82" s="14"/>
    </row>
    <row r="83" spans="1:9" x14ac:dyDescent="0.2">
      <c r="A83" s="27" t="s">
        <v>31</v>
      </c>
      <c r="B83" s="27"/>
      <c r="C83" s="27"/>
      <c r="D83" s="27"/>
      <c r="E83" s="28">
        <v>760160.26985339995</v>
      </c>
      <c r="F83" s="29">
        <v>100</v>
      </c>
      <c r="G83" s="14"/>
      <c r="H83" s="14"/>
      <c r="I83" s="14"/>
    </row>
    <row r="84" spans="1:9" x14ac:dyDescent="0.2">
      <c r="F84" s="15" t="s">
        <v>608</v>
      </c>
    </row>
    <row r="85" spans="1:9" x14ac:dyDescent="0.2">
      <c r="A85" s="14" t="s">
        <v>34</v>
      </c>
      <c r="F85" s="15"/>
    </row>
    <row r="86" spans="1:9" x14ac:dyDescent="0.2">
      <c r="A86" s="14" t="s">
        <v>825</v>
      </c>
      <c r="F86" s="15"/>
    </row>
    <row r="87" spans="1:9" x14ac:dyDescent="0.2">
      <c r="A87" s="14" t="s">
        <v>829</v>
      </c>
    </row>
    <row r="88" spans="1:9" x14ac:dyDescent="0.2">
      <c r="A88" s="14"/>
    </row>
    <row r="89" spans="1:9" x14ac:dyDescent="0.2">
      <c r="A89" s="14" t="s">
        <v>35</v>
      </c>
    </row>
    <row r="90" spans="1:9" x14ac:dyDescent="0.2">
      <c r="A90" s="14" t="s">
        <v>36</v>
      </c>
    </row>
    <row r="91" spans="1:9" x14ac:dyDescent="0.2">
      <c r="A91" s="14" t="s">
        <v>37</v>
      </c>
      <c r="B91" s="14"/>
      <c r="C91" s="30" t="s">
        <v>39</v>
      </c>
      <c r="D91" s="14" t="s">
        <v>38</v>
      </c>
    </row>
    <row r="92" spans="1:9" x14ac:dyDescent="0.2">
      <c r="A92" s="7" t="s">
        <v>73</v>
      </c>
      <c r="C92" s="31">
        <v>1286.126</v>
      </c>
      <c r="D92" s="31">
        <v>1532.1076</v>
      </c>
    </row>
    <row r="93" spans="1:9" x14ac:dyDescent="0.2">
      <c r="A93" s="7" t="s">
        <v>75</v>
      </c>
      <c r="C93" s="31">
        <v>56.012900000000002</v>
      </c>
      <c r="D93" s="31">
        <v>66.725800000000007</v>
      </c>
    </row>
    <row r="94" spans="1:9" x14ac:dyDescent="0.2">
      <c r="A94" s="7" t="s">
        <v>74</v>
      </c>
      <c r="C94" s="31">
        <v>1409.8172</v>
      </c>
      <c r="D94" s="31">
        <v>1686.2166999999999</v>
      </c>
    </row>
    <row r="95" spans="1:9" x14ac:dyDescent="0.2">
      <c r="A95" s="7" t="s">
        <v>76</v>
      </c>
      <c r="C95" s="31">
        <v>65.328900000000004</v>
      </c>
      <c r="D95" s="31">
        <v>78.133899999999997</v>
      </c>
    </row>
    <row r="97" spans="1:4" x14ac:dyDescent="0.2">
      <c r="A97" s="7" t="s">
        <v>40</v>
      </c>
    </row>
    <row r="99" spans="1:4" x14ac:dyDescent="0.2">
      <c r="A99" s="14" t="s">
        <v>41</v>
      </c>
      <c r="D99" s="30" t="s">
        <v>42</v>
      </c>
    </row>
    <row r="101" spans="1:4" x14ac:dyDescent="0.2">
      <c r="A101" s="14" t="s">
        <v>218</v>
      </c>
      <c r="D101" s="35">
        <v>0.124079271863668</v>
      </c>
    </row>
    <row r="102" spans="1:4" x14ac:dyDescent="0.2">
      <c r="A102" s="14"/>
      <c r="D102" s="35"/>
    </row>
    <row r="103" spans="1:4" x14ac:dyDescent="0.2">
      <c r="A103" s="14" t="s">
        <v>819</v>
      </c>
      <c r="D103" s="30" t="s">
        <v>42</v>
      </c>
    </row>
    <row r="104" spans="1:4" x14ac:dyDescent="0.2">
      <c r="A104" s="7" t="s">
        <v>820</v>
      </c>
    </row>
    <row r="105" spans="1:4" x14ac:dyDescent="0.2">
      <c r="A105" s="36" t="s">
        <v>821</v>
      </c>
    </row>
    <row r="107" spans="1:4" x14ac:dyDescent="0.2">
      <c r="A107" s="14" t="s">
        <v>802</v>
      </c>
    </row>
    <row r="108" spans="1:4" x14ac:dyDescent="0.2">
      <c r="A108" s="14"/>
    </row>
    <row r="109" spans="1:4" x14ac:dyDescent="0.2">
      <c r="A109" s="37" t="s">
        <v>795</v>
      </c>
    </row>
    <row r="110" spans="1:4" x14ac:dyDescent="0.2">
      <c r="A110" s="38"/>
    </row>
    <row r="111" spans="1:4" x14ac:dyDescent="0.2">
      <c r="A111" s="39"/>
    </row>
    <row r="112" spans="1:4" x14ac:dyDescent="0.2">
      <c r="A112" s="39"/>
    </row>
    <row r="113" spans="1:1" x14ac:dyDescent="0.2">
      <c r="A113" s="39"/>
    </row>
    <row r="114" spans="1:1" x14ac:dyDescent="0.2">
      <c r="A114" s="39"/>
    </row>
    <row r="115" spans="1:1" x14ac:dyDescent="0.2">
      <c r="A115" s="39"/>
    </row>
    <row r="116" spans="1:1" x14ac:dyDescent="0.2">
      <c r="A116" s="39"/>
    </row>
    <row r="117" spans="1:1" x14ac:dyDescent="0.2">
      <c r="A117" s="39"/>
    </row>
    <row r="118" spans="1:1" x14ac:dyDescent="0.2">
      <c r="A118" s="39"/>
    </row>
    <row r="119" spans="1:1" x14ac:dyDescent="0.2">
      <c r="A119" s="39"/>
    </row>
    <row r="120" spans="1:1" x14ac:dyDescent="0.2">
      <c r="A120" s="39"/>
    </row>
    <row r="121" spans="1:1" x14ac:dyDescent="0.2">
      <c r="A121" s="39"/>
    </row>
    <row r="122" spans="1:1" x14ac:dyDescent="0.2">
      <c r="A122" s="39"/>
    </row>
    <row r="123" spans="1:1" x14ac:dyDescent="0.2">
      <c r="A123" s="37" t="s">
        <v>805</v>
      </c>
    </row>
    <row r="124" spans="1:1" x14ac:dyDescent="0.2">
      <c r="A124" s="39"/>
    </row>
    <row r="125" spans="1:1" x14ac:dyDescent="0.2">
      <c r="A125" s="37" t="s">
        <v>796</v>
      </c>
    </row>
    <row r="126" spans="1:1" x14ac:dyDescent="0.2">
      <c r="A126" s="39"/>
    </row>
    <row r="127" spans="1:1" x14ac:dyDescent="0.2">
      <c r="A127" s="39"/>
    </row>
    <row r="128" spans="1:1" x14ac:dyDescent="0.2">
      <c r="A128" s="39"/>
    </row>
    <row r="129" spans="1:1" x14ac:dyDescent="0.2">
      <c r="A129" s="39"/>
    </row>
    <row r="130" spans="1:1" x14ac:dyDescent="0.2">
      <c r="A130" s="39"/>
    </row>
    <row r="131" spans="1:1" x14ac:dyDescent="0.2">
      <c r="A131" s="39"/>
    </row>
    <row r="132" spans="1:1" x14ac:dyDescent="0.2">
      <c r="A132" s="39"/>
    </row>
    <row r="133" spans="1:1" x14ac:dyDescent="0.2">
      <c r="A133" s="39"/>
    </row>
    <row r="134" spans="1:1" x14ac:dyDescent="0.2">
      <c r="A134" s="39"/>
    </row>
    <row r="135" spans="1:1" x14ac:dyDescent="0.2">
      <c r="A135" s="39"/>
    </row>
    <row r="136" spans="1:1" x14ac:dyDescent="0.2">
      <c r="A136" s="39"/>
    </row>
    <row r="137" spans="1:1" x14ac:dyDescent="0.2">
      <c r="A137" s="39"/>
    </row>
  </sheetData>
  <mergeCells count="1">
    <mergeCell ref="A1:F1"/>
  </mergeCells>
  <conditionalFormatting sqref="F2:F3 F5:F106">
    <cfRule type="cellIs" dxfId="51" priority="2" stopIfTrue="1" operator="between">
      <formula>0.009</formula>
      <formula>-0.009</formula>
    </cfRule>
  </conditionalFormatting>
  <conditionalFormatting sqref="F107:F239">
    <cfRule type="cellIs" dxfId="50" priority="1" stopIfTrue="1" operator="between">
      <formula>0.009</formula>
      <formula>-0.009</formula>
    </cfRule>
  </conditionalFormatting>
  <hyperlinks>
    <hyperlink ref="A105" r:id="rId1" tooltip="https://www.franklintempletonindia.com/investor/reports" xr:uid="{00000000-0004-0000-1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07"/>
  <sheetViews>
    <sheetView showGridLines="0" workbookViewId="0">
      <selection sqref="A1:F1"/>
    </sheetView>
  </sheetViews>
  <sheetFormatPr defaultColWidth="9.140625" defaultRowHeight="11.25" x14ac:dyDescent="0.2"/>
  <cols>
    <col min="1" max="1" width="38.5703125" style="7" bestFit="1" customWidth="1"/>
    <col min="2" max="2" width="37" style="7" bestFit="1" customWidth="1"/>
    <col min="3" max="3" width="35.42578125" style="7" bestFit="1" customWidth="1"/>
    <col min="4" max="4" width="15.42578125" style="7" bestFit="1" customWidth="1"/>
    <col min="5" max="5" width="22.85546875" style="10" customWidth="1"/>
    <col min="6" max="6" width="14.5703125" style="11" bestFit="1" customWidth="1"/>
    <col min="7" max="16384" width="9.140625" style="7"/>
  </cols>
  <sheetData>
    <row r="1" spans="1:6" s="1" customFormat="1" ht="15" x14ac:dyDescent="0.2">
      <c r="A1" s="67" t="s">
        <v>16</v>
      </c>
      <c r="B1" s="68"/>
      <c r="C1" s="68"/>
      <c r="D1" s="68"/>
      <c r="E1" s="68"/>
      <c r="F1" s="6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284</v>
      </c>
      <c r="D4" s="13" t="s">
        <v>1</v>
      </c>
      <c r="E4" s="40" t="s">
        <v>6</v>
      </c>
      <c r="F4" s="12" t="s">
        <v>3</v>
      </c>
    </row>
    <row r="5" spans="1:6" x14ac:dyDescent="0.2">
      <c r="A5" s="16" t="s">
        <v>82</v>
      </c>
      <c r="B5" s="17"/>
      <c r="C5" s="17"/>
      <c r="D5" s="17"/>
      <c r="E5" s="18"/>
      <c r="F5" s="19"/>
    </row>
    <row r="6" spans="1:6" x14ac:dyDescent="0.2">
      <c r="A6" s="20" t="s">
        <v>26</v>
      </c>
      <c r="B6" s="21"/>
      <c r="C6" s="21"/>
      <c r="D6" s="21"/>
      <c r="E6" s="22"/>
      <c r="F6" s="23"/>
    </row>
    <row r="7" spans="1:6" x14ac:dyDescent="0.2">
      <c r="A7" s="21" t="s">
        <v>87</v>
      </c>
      <c r="B7" s="21" t="s">
        <v>86</v>
      </c>
      <c r="C7" s="21" t="s">
        <v>85</v>
      </c>
      <c r="D7" s="24">
        <v>583651</v>
      </c>
      <c r="E7" s="22">
        <v>5199.4549340000003</v>
      </c>
      <c r="F7" s="23">
        <v>7.8283967853855803</v>
      </c>
    </row>
    <row r="8" spans="1:6" x14ac:dyDescent="0.2">
      <c r="A8" s="21" t="s">
        <v>100</v>
      </c>
      <c r="B8" s="21" t="s">
        <v>99</v>
      </c>
      <c r="C8" s="21" t="s">
        <v>101</v>
      </c>
      <c r="D8" s="24">
        <v>163708</v>
      </c>
      <c r="E8" s="22">
        <v>4169.9701759999998</v>
      </c>
      <c r="F8" s="23">
        <v>6.27838524140041</v>
      </c>
    </row>
    <row r="9" spans="1:6" x14ac:dyDescent="0.2">
      <c r="A9" s="21" t="s">
        <v>148</v>
      </c>
      <c r="B9" s="21" t="s">
        <v>147</v>
      </c>
      <c r="C9" s="21" t="s">
        <v>149</v>
      </c>
      <c r="D9" s="24">
        <v>164458</v>
      </c>
      <c r="E9" s="22">
        <v>4162.8431250000003</v>
      </c>
      <c r="F9" s="23">
        <v>6.2676546198552803</v>
      </c>
    </row>
    <row r="10" spans="1:6" x14ac:dyDescent="0.2">
      <c r="A10" s="21" t="s">
        <v>130</v>
      </c>
      <c r="B10" s="21" t="s">
        <v>129</v>
      </c>
      <c r="C10" s="21" t="s">
        <v>131</v>
      </c>
      <c r="D10" s="24">
        <v>1257831</v>
      </c>
      <c r="E10" s="22">
        <v>4057.7628060000002</v>
      </c>
      <c r="F10" s="23">
        <v>6.1094437223845297</v>
      </c>
    </row>
    <row r="11" spans="1:6" x14ac:dyDescent="0.2">
      <c r="A11" s="21" t="s">
        <v>158</v>
      </c>
      <c r="B11" s="21" t="s">
        <v>157</v>
      </c>
      <c r="C11" s="21" t="s">
        <v>159</v>
      </c>
      <c r="D11" s="24">
        <v>172249</v>
      </c>
      <c r="E11" s="22">
        <v>3686.386974</v>
      </c>
      <c r="F11" s="23">
        <v>5.5502933102158201</v>
      </c>
    </row>
    <row r="12" spans="1:6" x14ac:dyDescent="0.2">
      <c r="A12" s="21" t="s">
        <v>156</v>
      </c>
      <c r="B12" s="21" t="s">
        <v>155</v>
      </c>
      <c r="C12" s="21" t="s">
        <v>117</v>
      </c>
      <c r="D12" s="24">
        <v>592755</v>
      </c>
      <c r="E12" s="22">
        <v>3029.2744280000002</v>
      </c>
      <c r="F12" s="23">
        <v>4.5609323467993201</v>
      </c>
    </row>
    <row r="13" spans="1:6" x14ac:dyDescent="0.2">
      <c r="A13" s="21" t="s">
        <v>103</v>
      </c>
      <c r="B13" s="21" t="s">
        <v>102</v>
      </c>
      <c r="C13" s="21" t="s">
        <v>85</v>
      </c>
      <c r="D13" s="24">
        <v>481570</v>
      </c>
      <c r="E13" s="22">
        <v>2955.39509</v>
      </c>
      <c r="F13" s="23">
        <v>4.4496982310223698</v>
      </c>
    </row>
    <row r="14" spans="1:6" x14ac:dyDescent="0.2">
      <c r="A14" s="21" t="s">
        <v>456</v>
      </c>
      <c r="B14" s="21" t="s">
        <v>455</v>
      </c>
      <c r="C14" s="21" t="s">
        <v>95</v>
      </c>
      <c r="D14" s="24">
        <v>84623</v>
      </c>
      <c r="E14" s="22">
        <v>2336.906457</v>
      </c>
      <c r="F14" s="23">
        <v>3.51849015482314</v>
      </c>
    </row>
    <row r="15" spans="1:6" x14ac:dyDescent="0.2">
      <c r="A15" s="21" t="s">
        <v>94</v>
      </c>
      <c r="B15" s="21" t="s">
        <v>93</v>
      </c>
      <c r="C15" s="21" t="s">
        <v>95</v>
      </c>
      <c r="D15" s="24">
        <v>108417</v>
      </c>
      <c r="E15" s="22">
        <v>2261.3617859999999</v>
      </c>
      <c r="F15" s="23">
        <v>3.4047486824733699</v>
      </c>
    </row>
    <row r="16" spans="1:6" x14ac:dyDescent="0.2">
      <c r="A16" s="21" t="s">
        <v>228</v>
      </c>
      <c r="B16" s="21" t="s">
        <v>227</v>
      </c>
      <c r="C16" s="21" t="s">
        <v>166</v>
      </c>
      <c r="D16" s="24">
        <v>12452</v>
      </c>
      <c r="E16" s="22">
        <v>2149.7381839999998</v>
      </c>
      <c r="F16" s="23">
        <v>3.2366860954979901</v>
      </c>
    </row>
    <row r="17" spans="1:6" x14ac:dyDescent="0.2">
      <c r="A17" s="21" t="s">
        <v>137</v>
      </c>
      <c r="B17" s="21" t="s">
        <v>136</v>
      </c>
      <c r="C17" s="21" t="s">
        <v>138</v>
      </c>
      <c r="D17" s="24">
        <v>612257</v>
      </c>
      <c r="E17" s="22">
        <v>2059.9386770000001</v>
      </c>
      <c r="F17" s="23">
        <v>3.10148227493382</v>
      </c>
    </row>
    <row r="18" spans="1:6" x14ac:dyDescent="0.2">
      <c r="A18" s="21" t="s">
        <v>188</v>
      </c>
      <c r="B18" s="21" t="s">
        <v>187</v>
      </c>
      <c r="C18" s="21" t="s">
        <v>189</v>
      </c>
      <c r="D18" s="24">
        <v>448620</v>
      </c>
      <c r="E18" s="22">
        <v>2011.16346</v>
      </c>
      <c r="F18" s="23">
        <v>3.0280453941807202</v>
      </c>
    </row>
    <row r="19" spans="1:6" x14ac:dyDescent="0.2">
      <c r="A19" s="21" t="s">
        <v>575</v>
      </c>
      <c r="B19" s="21" t="s">
        <v>574</v>
      </c>
      <c r="C19" s="21" t="s">
        <v>166</v>
      </c>
      <c r="D19" s="24">
        <v>3421818</v>
      </c>
      <c r="E19" s="22">
        <v>1994.9198940000001</v>
      </c>
      <c r="F19" s="23">
        <v>3.0035887768099099</v>
      </c>
    </row>
    <row r="20" spans="1:6" x14ac:dyDescent="0.2">
      <c r="A20" s="21" t="s">
        <v>140</v>
      </c>
      <c r="B20" s="21" t="s">
        <v>139</v>
      </c>
      <c r="C20" s="21" t="s">
        <v>141</v>
      </c>
      <c r="D20" s="24">
        <v>218653</v>
      </c>
      <c r="E20" s="22">
        <v>1739.3846149999999</v>
      </c>
      <c r="F20" s="23">
        <v>2.61885007206702</v>
      </c>
    </row>
    <row r="21" spans="1:6" x14ac:dyDescent="0.2">
      <c r="A21" s="21" t="s">
        <v>610</v>
      </c>
      <c r="B21" s="21" t="s">
        <v>609</v>
      </c>
      <c r="C21" s="21" t="s">
        <v>152</v>
      </c>
      <c r="D21" s="24">
        <v>156462</v>
      </c>
      <c r="E21" s="22">
        <v>1698.238548</v>
      </c>
      <c r="F21" s="23">
        <v>2.55689978252268</v>
      </c>
    </row>
    <row r="22" spans="1:6" x14ac:dyDescent="0.2">
      <c r="A22" s="21" t="s">
        <v>483</v>
      </c>
      <c r="B22" s="21" t="s">
        <v>482</v>
      </c>
      <c r="C22" s="21" t="s">
        <v>131</v>
      </c>
      <c r="D22" s="24">
        <v>274936</v>
      </c>
      <c r="E22" s="22">
        <v>1503.8999200000001</v>
      </c>
      <c r="F22" s="23">
        <v>2.2642999023385002</v>
      </c>
    </row>
    <row r="23" spans="1:6" x14ac:dyDescent="0.2">
      <c r="A23" s="21" t="s">
        <v>508</v>
      </c>
      <c r="B23" s="21" t="s">
        <v>507</v>
      </c>
      <c r="C23" s="21" t="s">
        <v>319</v>
      </c>
      <c r="D23" s="24">
        <v>256982</v>
      </c>
      <c r="E23" s="22">
        <v>1488.953708</v>
      </c>
      <c r="F23" s="23">
        <v>2.24179660546225</v>
      </c>
    </row>
    <row r="24" spans="1:6" x14ac:dyDescent="0.2">
      <c r="A24" s="21" t="s">
        <v>555</v>
      </c>
      <c r="B24" s="21" t="s">
        <v>554</v>
      </c>
      <c r="C24" s="21" t="s">
        <v>131</v>
      </c>
      <c r="D24" s="24">
        <v>106878</v>
      </c>
      <c r="E24" s="22">
        <v>1475.343912</v>
      </c>
      <c r="F24" s="23">
        <v>2.2213054415597702</v>
      </c>
    </row>
    <row r="25" spans="1:6" x14ac:dyDescent="0.2">
      <c r="A25" s="21" t="s">
        <v>479</v>
      </c>
      <c r="B25" s="21" t="s">
        <v>478</v>
      </c>
      <c r="C25" s="21" t="s">
        <v>138</v>
      </c>
      <c r="D25" s="24">
        <v>171665</v>
      </c>
      <c r="E25" s="22">
        <v>1373.0625030000001</v>
      </c>
      <c r="F25" s="23">
        <v>2.0673086354360302</v>
      </c>
    </row>
    <row r="26" spans="1:6" x14ac:dyDescent="0.2">
      <c r="A26" s="21" t="s">
        <v>110</v>
      </c>
      <c r="B26" s="21" t="s">
        <v>109</v>
      </c>
      <c r="C26" s="21" t="s">
        <v>111</v>
      </c>
      <c r="D26" s="24">
        <v>812277</v>
      </c>
      <c r="E26" s="22">
        <v>1352.035067</v>
      </c>
      <c r="F26" s="23">
        <v>2.0356493337444501</v>
      </c>
    </row>
    <row r="27" spans="1:6" x14ac:dyDescent="0.2">
      <c r="A27" s="21" t="s">
        <v>197</v>
      </c>
      <c r="B27" s="21" t="s">
        <v>196</v>
      </c>
      <c r="C27" s="21" t="s">
        <v>169</v>
      </c>
      <c r="D27" s="24">
        <v>123570</v>
      </c>
      <c r="E27" s="22">
        <v>1337.9541750000001</v>
      </c>
      <c r="F27" s="23">
        <v>2.0144488788761201</v>
      </c>
    </row>
    <row r="28" spans="1:6" x14ac:dyDescent="0.2">
      <c r="A28" s="21" t="s">
        <v>186</v>
      </c>
      <c r="B28" s="21" t="s">
        <v>185</v>
      </c>
      <c r="C28" s="21" t="s">
        <v>101</v>
      </c>
      <c r="D28" s="24">
        <v>551423</v>
      </c>
      <c r="E28" s="22">
        <v>1296.6711849999999</v>
      </c>
      <c r="F28" s="23">
        <v>1.9522924354970701</v>
      </c>
    </row>
    <row r="29" spans="1:6" x14ac:dyDescent="0.2">
      <c r="A29" s="21" t="s">
        <v>333</v>
      </c>
      <c r="B29" s="21" t="s">
        <v>332</v>
      </c>
      <c r="C29" s="21" t="s">
        <v>144</v>
      </c>
      <c r="D29" s="24">
        <v>30311</v>
      </c>
      <c r="E29" s="22">
        <v>1191.843676</v>
      </c>
      <c r="F29" s="23">
        <v>1.79446217349992</v>
      </c>
    </row>
    <row r="30" spans="1:6" x14ac:dyDescent="0.2">
      <c r="A30" s="21" t="s">
        <v>612</v>
      </c>
      <c r="B30" s="21" t="s">
        <v>611</v>
      </c>
      <c r="C30" s="21" t="s">
        <v>543</v>
      </c>
      <c r="D30" s="24">
        <v>34755</v>
      </c>
      <c r="E30" s="22">
        <v>1163.3714930000001</v>
      </c>
      <c r="F30" s="23">
        <v>1.7515939212120499</v>
      </c>
    </row>
    <row r="31" spans="1:6" x14ac:dyDescent="0.2">
      <c r="A31" s="21" t="s">
        <v>542</v>
      </c>
      <c r="B31" s="21" t="s">
        <v>541</v>
      </c>
      <c r="C31" s="21" t="s">
        <v>543</v>
      </c>
      <c r="D31" s="24">
        <v>422746</v>
      </c>
      <c r="E31" s="22">
        <v>1142.682438</v>
      </c>
      <c r="F31" s="23">
        <v>1.72044409229526</v>
      </c>
    </row>
    <row r="32" spans="1:6" x14ac:dyDescent="0.2">
      <c r="A32" s="21" t="s">
        <v>163</v>
      </c>
      <c r="B32" s="21" t="s">
        <v>162</v>
      </c>
      <c r="C32" s="21" t="s">
        <v>152</v>
      </c>
      <c r="D32" s="24">
        <v>277426</v>
      </c>
      <c r="E32" s="22">
        <v>1076.274167</v>
      </c>
      <c r="F32" s="23">
        <v>1.6204585549998201</v>
      </c>
    </row>
    <row r="33" spans="1:9" x14ac:dyDescent="0.2">
      <c r="A33" s="21" t="s">
        <v>494</v>
      </c>
      <c r="B33" s="21" t="s">
        <v>493</v>
      </c>
      <c r="C33" s="21" t="s">
        <v>149</v>
      </c>
      <c r="D33" s="24">
        <v>63173</v>
      </c>
      <c r="E33" s="22">
        <v>1021.823275</v>
      </c>
      <c r="F33" s="23">
        <v>1.5384762716057001</v>
      </c>
    </row>
    <row r="34" spans="1:9" x14ac:dyDescent="0.2">
      <c r="A34" s="21" t="s">
        <v>416</v>
      </c>
      <c r="B34" s="21" t="s">
        <v>415</v>
      </c>
      <c r="C34" s="21" t="s">
        <v>166</v>
      </c>
      <c r="D34" s="24">
        <v>30340</v>
      </c>
      <c r="E34" s="22">
        <v>842.10186999999996</v>
      </c>
      <c r="F34" s="23">
        <v>1.2678843562941799</v>
      </c>
    </row>
    <row r="35" spans="1:9" x14ac:dyDescent="0.2">
      <c r="A35" s="21" t="s">
        <v>337</v>
      </c>
      <c r="B35" s="21" t="s">
        <v>336</v>
      </c>
      <c r="C35" s="21" t="s">
        <v>144</v>
      </c>
      <c r="D35" s="24">
        <v>18844</v>
      </c>
      <c r="E35" s="22">
        <v>813.96658000000002</v>
      </c>
      <c r="F35" s="23">
        <v>1.2255233364204201</v>
      </c>
    </row>
    <row r="36" spans="1:9" x14ac:dyDescent="0.2">
      <c r="A36" s="21" t="s">
        <v>594</v>
      </c>
      <c r="B36" s="21" t="s">
        <v>593</v>
      </c>
      <c r="C36" s="21" t="s">
        <v>131</v>
      </c>
      <c r="D36" s="24">
        <v>86562</v>
      </c>
      <c r="E36" s="22">
        <v>761.61575700000003</v>
      </c>
      <c r="F36" s="23">
        <v>1.1467029562675699</v>
      </c>
    </row>
    <row r="37" spans="1:9" x14ac:dyDescent="0.2">
      <c r="A37" s="21" t="s">
        <v>614</v>
      </c>
      <c r="B37" s="21" t="s">
        <v>613</v>
      </c>
      <c r="C37" s="21" t="s">
        <v>131</v>
      </c>
      <c r="D37" s="24">
        <v>27048</v>
      </c>
      <c r="E37" s="22">
        <v>693.76767600000005</v>
      </c>
      <c r="F37" s="23">
        <v>1.04454961405438</v>
      </c>
    </row>
    <row r="38" spans="1:9" x14ac:dyDescent="0.2">
      <c r="A38" s="21" t="s">
        <v>240</v>
      </c>
      <c r="B38" s="21" t="s">
        <v>239</v>
      </c>
      <c r="C38" s="21" t="s">
        <v>149</v>
      </c>
      <c r="D38" s="24">
        <v>665366</v>
      </c>
      <c r="E38" s="22">
        <v>664.70063400000004</v>
      </c>
      <c r="F38" s="23">
        <v>1.0007857309085699</v>
      </c>
    </row>
    <row r="39" spans="1:9" x14ac:dyDescent="0.2">
      <c r="A39" s="21" t="s">
        <v>522</v>
      </c>
      <c r="B39" s="21" t="s">
        <v>521</v>
      </c>
      <c r="C39" s="21" t="s">
        <v>319</v>
      </c>
      <c r="D39" s="24">
        <v>9572</v>
      </c>
      <c r="E39" s="22">
        <v>71.880933999999996</v>
      </c>
      <c r="F39" s="23">
        <v>0.10822528126486</v>
      </c>
    </row>
    <row r="40" spans="1:9" x14ac:dyDescent="0.2">
      <c r="A40" s="20" t="s">
        <v>27</v>
      </c>
      <c r="B40" s="20"/>
      <c r="C40" s="20"/>
      <c r="D40" s="20"/>
      <c r="E40" s="25">
        <f>SUM(E7:E39)</f>
        <v>62784.688124000008</v>
      </c>
      <c r="F40" s="26">
        <f>SUM(F7:F39)</f>
        <v>94.5298030121089</v>
      </c>
      <c r="G40" s="14"/>
      <c r="H40" s="14"/>
      <c r="I40" s="14"/>
    </row>
    <row r="41" spans="1:9" x14ac:dyDescent="0.2">
      <c r="A41" s="21"/>
      <c r="B41" s="21"/>
      <c r="C41" s="21"/>
      <c r="D41" s="21"/>
      <c r="E41" s="22"/>
      <c r="F41" s="23"/>
    </row>
    <row r="42" spans="1:9" x14ac:dyDescent="0.2">
      <c r="A42" s="20" t="s">
        <v>219</v>
      </c>
      <c r="B42" s="21"/>
      <c r="C42" s="21"/>
      <c r="D42" s="21"/>
      <c r="E42" s="22"/>
      <c r="F42" s="23"/>
    </row>
    <row r="43" spans="1:9" x14ac:dyDescent="0.2">
      <c r="A43" s="21"/>
      <c r="B43" s="21" t="s">
        <v>220</v>
      </c>
      <c r="C43" s="21" t="s">
        <v>141</v>
      </c>
      <c r="D43" s="24">
        <v>98000</v>
      </c>
      <c r="E43" s="22">
        <v>9.7999999999999997E-3</v>
      </c>
      <c r="F43" s="23">
        <v>1.4755063650058099E-5</v>
      </c>
    </row>
    <row r="44" spans="1:9" x14ac:dyDescent="0.2">
      <c r="A44" s="21"/>
      <c r="B44" s="21" t="s">
        <v>615</v>
      </c>
      <c r="C44" s="21" t="s">
        <v>169</v>
      </c>
      <c r="D44" s="24">
        <v>23815</v>
      </c>
      <c r="E44" s="22">
        <v>2.3814999999999999E-3</v>
      </c>
      <c r="F44" s="23">
        <v>3.5856310288381001E-6</v>
      </c>
    </row>
    <row r="45" spans="1:9" x14ac:dyDescent="0.2">
      <c r="A45" s="20" t="s">
        <v>27</v>
      </c>
      <c r="B45" s="20"/>
      <c r="C45" s="20"/>
      <c r="D45" s="20"/>
      <c r="E45" s="25">
        <f>SUM(E42:E44)</f>
        <v>1.21815E-2</v>
      </c>
      <c r="F45" s="26">
        <f>SUM(F42:F44)</f>
        <v>1.8340694678896198E-5</v>
      </c>
      <c r="G45" s="14"/>
      <c r="H45" s="14"/>
      <c r="I45" s="14"/>
    </row>
    <row r="46" spans="1:9" x14ac:dyDescent="0.2">
      <c r="A46" s="21"/>
      <c r="B46" s="21"/>
      <c r="C46" s="21"/>
      <c r="D46" s="21"/>
      <c r="E46" s="22"/>
      <c r="F46" s="23"/>
    </row>
    <row r="47" spans="1:9" x14ac:dyDescent="0.2">
      <c r="A47" s="20" t="s">
        <v>30</v>
      </c>
      <c r="B47" s="20"/>
      <c r="C47" s="20"/>
      <c r="D47" s="20"/>
      <c r="E47" s="25">
        <f>E40+E45</f>
        <v>62784.70030550001</v>
      </c>
      <c r="F47" s="26">
        <f>F40+F45</f>
        <v>94.52982135280358</v>
      </c>
      <c r="G47" s="14"/>
      <c r="H47" s="14"/>
      <c r="I47" s="14"/>
    </row>
    <row r="48" spans="1:9" x14ac:dyDescent="0.2">
      <c r="A48" s="20"/>
      <c r="B48" s="20"/>
      <c r="C48" s="20"/>
      <c r="D48" s="20"/>
      <c r="E48" s="25"/>
      <c r="F48" s="26"/>
      <c r="G48" s="14"/>
      <c r="H48" s="14"/>
      <c r="I48" s="14"/>
    </row>
    <row r="49" spans="1:9" x14ac:dyDescent="0.2">
      <c r="A49" s="20" t="s">
        <v>32</v>
      </c>
      <c r="B49" s="20"/>
      <c r="C49" s="20"/>
      <c r="D49" s="20"/>
      <c r="E49" s="25">
        <f>E51-(E40+E45)</f>
        <v>3633.1765157999907</v>
      </c>
      <c r="F49" s="26">
        <f>F51-(F40+F45)</f>
        <v>5.4701786471964198</v>
      </c>
      <c r="G49" s="14"/>
      <c r="H49" s="14"/>
      <c r="I49" s="14"/>
    </row>
    <row r="50" spans="1:9" x14ac:dyDescent="0.2">
      <c r="A50" s="20"/>
      <c r="B50" s="20"/>
      <c r="C50" s="20"/>
      <c r="D50" s="20"/>
      <c r="E50" s="25"/>
      <c r="F50" s="26"/>
      <c r="G50" s="14"/>
      <c r="H50" s="14"/>
      <c r="I50" s="14"/>
    </row>
    <row r="51" spans="1:9" x14ac:dyDescent="0.2">
      <c r="A51" s="27" t="s">
        <v>31</v>
      </c>
      <c r="B51" s="27"/>
      <c r="C51" s="27"/>
      <c r="D51" s="27"/>
      <c r="E51" s="28">
        <v>66417.8768213</v>
      </c>
      <c r="F51" s="29">
        <v>100</v>
      </c>
      <c r="G51" s="14"/>
      <c r="H51" s="14"/>
      <c r="I51" s="14"/>
    </row>
    <row r="52" spans="1:9" x14ac:dyDescent="0.2">
      <c r="F52" s="15" t="s">
        <v>608</v>
      </c>
    </row>
    <row r="53" spans="1:9" x14ac:dyDescent="0.2">
      <c r="A53" s="43" t="s">
        <v>34</v>
      </c>
      <c r="F53" s="15"/>
    </row>
    <row r="54" spans="1:9" x14ac:dyDescent="0.2">
      <c r="A54" s="43" t="s">
        <v>825</v>
      </c>
      <c r="F54" s="15"/>
    </row>
    <row r="56" spans="1:9" x14ac:dyDescent="0.2">
      <c r="A56" s="14" t="s">
        <v>35</v>
      </c>
    </row>
    <row r="57" spans="1:9" x14ac:dyDescent="0.2">
      <c r="A57" s="14" t="s">
        <v>36</v>
      </c>
    </row>
    <row r="58" spans="1:9" x14ac:dyDescent="0.2">
      <c r="A58" s="14" t="s">
        <v>37</v>
      </c>
      <c r="B58" s="14"/>
      <c r="C58" s="30" t="s">
        <v>39</v>
      </c>
      <c r="D58" s="14" t="s">
        <v>38</v>
      </c>
    </row>
    <row r="59" spans="1:9" x14ac:dyDescent="0.2">
      <c r="A59" s="7" t="s">
        <v>73</v>
      </c>
      <c r="C59" s="31">
        <v>102.35339999999999</v>
      </c>
      <c r="D59" s="31">
        <v>119.13079999999999</v>
      </c>
    </row>
    <row r="60" spans="1:9" x14ac:dyDescent="0.2">
      <c r="A60" s="7" t="s">
        <v>75</v>
      </c>
      <c r="C60" s="31">
        <v>20.786100000000001</v>
      </c>
      <c r="D60" s="31">
        <v>21.9679</v>
      </c>
    </row>
    <row r="61" spans="1:9" x14ac:dyDescent="0.2">
      <c r="A61" s="7" t="s">
        <v>74</v>
      </c>
      <c r="C61" s="31">
        <v>109.3175</v>
      </c>
      <c r="D61" s="31">
        <v>127.6768</v>
      </c>
    </row>
    <row r="62" spans="1:9" x14ac:dyDescent="0.2">
      <c r="A62" s="7" t="s">
        <v>76</v>
      </c>
      <c r="C62" s="31">
        <v>22.758199999999999</v>
      </c>
      <c r="D62" s="31">
        <v>24.1006</v>
      </c>
    </row>
    <row r="64" spans="1:9" x14ac:dyDescent="0.2">
      <c r="A64" s="14" t="s">
        <v>41</v>
      </c>
    </row>
    <row r="65" spans="1:4" x14ac:dyDescent="0.2">
      <c r="A65" s="69" t="s">
        <v>56</v>
      </c>
      <c r="B65" s="70"/>
      <c r="C65" s="33" t="s">
        <v>57</v>
      </c>
    </row>
    <row r="66" spans="1:4" x14ac:dyDescent="0.2">
      <c r="A66" s="65" t="s">
        <v>75</v>
      </c>
      <c r="B66" s="66"/>
      <c r="C66" s="34">
        <v>2.25</v>
      </c>
    </row>
    <row r="67" spans="1:4" x14ac:dyDescent="0.2">
      <c r="A67" s="65" t="s">
        <v>76</v>
      </c>
      <c r="B67" s="66"/>
      <c r="C67" s="34">
        <v>2.5</v>
      </c>
    </row>
    <row r="68" spans="1:4" x14ac:dyDescent="0.2">
      <c r="A68" s="7" t="s">
        <v>58</v>
      </c>
    </row>
    <row r="69" spans="1:4" x14ac:dyDescent="0.2">
      <c r="A69" s="7" t="s">
        <v>40</v>
      </c>
    </row>
    <row r="71" spans="1:4" x14ac:dyDescent="0.2">
      <c r="A71" s="14" t="s">
        <v>218</v>
      </c>
      <c r="D71" s="35">
        <v>0.22117516337017501</v>
      </c>
    </row>
    <row r="72" spans="1:4" x14ac:dyDescent="0.2">
      <c r="A72" s="14"/>
      <c r="D72" s="35"/>
    </row>
    <row r="73" spans="1:4" x14ac:dyDescent="0.2">
      <c r="A73" s="14" t="s">
        <v>819</v>
      </c>
      <c r="D73" s="30" t="s">
        <v>42</v>
      </c>
    </row>
    <row r="74" spans="1:4" x14ac:dyDescent="0.2">
      <c r="A74" s="7" t="s">
        <v>820</v>
      </c>
    </row>
    <row r="75" spans="1:4" x14ac:dyDescent="0.2">
      <c r="A75" s="36" t="s">
        <v>821</v>
      </c>
    </row>
    <row r="77" spans="1:4" x14ac:dyDescent="0.2">
      <c r="A77" s="14" t="s">
        <v>802</v>
      </c>
    </row>
    <row r="78" spans="1:4" x14ac:dyDescent="0.2">
      <c r="A78" s="14"/>
    </row>
    <row r="79" spans="1:4" x14ac:dyDescent="0.2">
      <c r="A79" s="37" t="s">
        <v>795</v>
      </c>
    </row>
    <row r="80" spans="1:4" x14ac:dyDescent="0.2">
      <c r="A80" s="38"/>
    </row>
    <row r="81" spans="1:1" x14ac:dyDescent="0.2">
      <c r="A81" s="39"/>
    </row>
    <row r="82" spans="1:1" x14ac:dyDescent="0.2">
      <c r="A82" s="39"/>
    </row>
    <row r="83" spans="1:1" x14ac:dyDescent="0.2">
      <c r="A83" s="39"/>
    </row>
    <row r="84" spans="1:1" x14ac:dyDescent="0.2">
      <c r="A84" s="39"/>
    </row>
    <row r="85" spans="1:1" x14ac:dyDescent="0.2">
      <c r="A85" s="39"/>
    </row>
    <row r="86" spans="1:1" x14ac:dyDescent="0.2">
      <c r="A86" s="39"/>
    </row>
    <row r="87" spans="1:1" x14ac:dyDescent="0.2">
      <c r="A87" s="39"/>
    </row>
    <row r="88" spans="1:1" x14ac:dyDescent="0.2">
      <c r="A88" s="39"/>
    </row>
    <row r="89" spans="1:1" x14ac:dyDescent="0.2">
      <c r="A89" s="39"/>
    </row>
    <row r="90" spans="1:1" x14ac:dyDescent="0.2">
      <c r="A90" s="39"/>
    </row>
    <row r="91" spans="1:1" x14ac:dyDescent="0.2">
      <c r="A91" s="39"/>
    </row>
    <row r="92" spans="1:1" x14ac:dyDescent="0.2">
      <c r="A92" s="39"/>
    </row>
    <row r="93" spans="1:1" x14ac:dyDescent="0.2">
      <c r="A93" s="37" t="s">
        <v>806</v>
      </c>
    </row>
    <row r="94" spans="1:1" x14ac:dyDescent="0.2">
      <c r="A94" s="39"/>
    </row>
    <row r="95" spans="1:1" x14ac:dyDescent="0.2">
      <c r="A95" s="37" t="s">
        <v>796</v>
      </c>
    </row>
    <row r="96" spans="1:1" x14ac:dyDescent="0.2">
      <c r="A96" s="39"/>
    </row>
    <row r="97" spans="1:1" x14ac:dyDescent="0.2">
      <c r="A97" s="39"/>
    </row>
    <row r="98" spans="1:1" x14ac:dyDescent="0.2">
      <c r="A98" s="39"/>
    </row>
    <row r="99" spans="1:1" x14ac:dyDescent="0.2">
      <c r="A99" s="39"/>
    </row>
    <row r="100" spans="1:1" x14ac:dyDescent="0.2">
      <c r="A100" s="39"/>
    </row>
    <row r="101" spans="1:1" x14ac:dyDescent="0.2">
      <c r="A101" s="39"/>
    </row>
    <row r="102" spans="1:1" x14ac:dyDescent="0.2">
      <c r="A102" s="39"/>
    </row>
    <row r="103" spans="1:1" x14ac:dyDescent="0.2">
      <c r="A103" s="39"/>
    </row>
    <row r="104" spans="1:1" x14ac:dyDescent="0.2">
      <c r="A104" s="39"/>
    </row>
    <row r="105" spans="1:1" x14ac:dyDescent="0.2">
      <c r="A105" s="39"/>
    </row>
    <row r="106" spans="1:1" x14ac:dyDescent="0.2">
      <c r="A106" s="39"/>
    </row>
    <row r="107" spans="1:1" x14ac:dyDescent="0.2">
      <c r="A107" s="39"/>
    </row>
  </sheetData>
  <mergeCells count="4">
    <mergeCell ref="A1:F1"/>
    <mergeCell ref="A65:B65"/>
    <mergeCell ref="A66:B66"/>
    <mergeCell ref="A67:B67"/>
  </mergeCells>
  <conditionalFormatting sqref="F2:F3 F5:F76">
    <cfRule type="cellIs" dxfId="49" priority="2" stopIfTrue="1" operator="between">
      <formula>0.009</formula>
      <formula>-0.009</formula>
    </cfRule>
  </conditionalFormatting>
  <conditionalFormatting sqref="F77:F110">
    <cfRule type="cellIs" dxfId="48" priority="1" stopIfTrue="1" operator="between">
      <formula>0.009</formula>
      <formula>-0.009</formula>
    </cfRule>
  </conditionalFormatting>
  <hyperlinks>
    <hyperlink ref="A75" r:id="rId1" tooltip="https://www.franklintempletonindia.com/investor/reports" xr:uid="{00000000-0004-0000-1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92"/>
  <sheetViews>
    <sheetView workbookViewId="0">
      <selection sqref="A1:F1"/>
    </sheetView>
  </sheetViews>
  <sheetFormatPr defaultColWidth="9.140625" defaultRowHeight="11.25" x14ac:dyDescent="0.2"/>
  <cols>
    <col min="1" max="1" width="38.5703125" style="7" bestFit="1" customWidth="1"/>
    <col min="2" max="2" width="32.140625" style="7" bestFit="1" customWidth="1"/>
    <col min="3" max="3" width="35.42578125" style="7" bestFit="1" customWidth="1"/>
    <col min="4" max="4" width="15.42578125" style="7" bestFit="1" customWidth="1"/>
    <col min="5" max="5" width="22.85546875" style="10" customWidth="1"/>
    <col min="6" max="6" width="13.5703125" style="11" bestFit="1" customWidth="1"/>
    <col min="7" max="16384" width="9.140625" style="7"/>
  </cols>
  <sheetData>
    <row r="1" spans="1:6" s="1" customFormat="1" ht="15" x14ac:dyDescent="0.2">
      <c r="A1" s="67" t="s">
        <v>17</v>
      </c>
      <c r="B1" s="68"/>
      <c r="C1" s="68"/>
      <c r="D1" s="68"/>
      <c r="E1" s="68"/>
      <c r="F1" s="6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284</v>
      </c>
      <c r="D4" s="13" t="s">
        <v>1</v>
      </c>
      <c r="E4" s="40" t="s">
        <v>6</v>
      </c>
      <c r="F4" s="12" t="s">
        <v>3</v>
      </c>
    </row>
    <row r="5" spans="1:6" x14ac:dyDescent="0.2">
      <c r="A5" s="16" t="s">
        <v>82</v>
      </c>
      <c r="B5" s="17"/>
      <c r="C5" s="17"/>
      <c r="D5" s="17"/>
      <c r="E5" s="18"/>
      <c r="F5" s="19"/>
    </row>
    <row r="6" spans="1:6" x14ac:dyDescent="0.2">
      <c r="A6" s="20" t="s">
        <v>26</v>
      </c>
      <c r="B6" s="21"/>
      <c r="C6" s="21"/>
      <c r="D6" s="21"/>
      <c r="E6" s="22"/>
      <c r="F6" s="23"/>
    </row>
    <row r="7" spans="1:6" x14ac:dyDescent="0.2">
      <c r="A7" s="21" t="s">
        <v>84</v>
      </c>
      <c r="B7" s="21" t="s">
        <v>83</v>
      </c>
      <c r="C7" s="21" t="s">
        <v>85</v>
      </c>
      <c r="D7" s="24">
        <v>5100000</v>
      </c>
      <c r="E7" s="22">
        <v>83035.649999999994</v>
      </c>
      <c r="F7" s="23">
        <v>9.8690481597569892</v>
      </c>
    </row>
    <row r="8" spans="1:6" x14ac:dyDescent="0.2">
      <c r="A8" s="21" t="s">
        <v>87</v>
      </c>
      <c r="B8" s="21" t="s">
        <v>86</v>
      </c>
      <c r="C8" s="21" t="s">
        <v>85</v>
      </c>
      <c r="D8" s="24">
        <v>8650000</v>
      </c>
      <c r="E8" s="22">
        <v>77058.524999999994</v>
      </c>
      <c r="F8" s="23">
        <v>9.1586480547191194</v>
      </c>
    </row>
    <row r="9" spans="1:6" x14ac:dyDescent="0.2">
      <c r="A9" s="21" t="s">
        <v>94</v>
      </c>
      <c r="B9" s="21" t="s">
        <v>93</v>
      </c>
      <c r="C9" s="21" t="s">
        <v>95</v>
      </c>
      <c r="D9" s="24">
        <v>2650000</v>
      </c>
      <c r="E9" s="22">
        <v>55273.7</v>
      </c>
      <c r="F9" s="23">
        <v>6.5694530875348098</v>
      </c>
    </row>
    <row r="10" spans="1:6" x14ac:dyDescent="0.2">
      <c r="A10" s="21" t="s">
        <v>92</v>
      </c>
      <c r="B10" s="21" t="s">
        <v>91</v>
      </c>
      <c r="C10" s="21" t="s">
        <v>85</v>
      </c>
      <c r="D10" s="24">
        <v>5450000</v>
      </c>
      <c r="E10" s="22">
        <v>50889.375</v>
      </c>
      <c r="F10" s="23">
        <v>6.0483622720474104</v>
      </c>
    </row>
    <row r="11" spans="1:6" x14ac:dyDescent="0.2">
      <c r="A11" s="21" t="s">
        <v>103</v>
      </c>
      <c r="B11" s="21" t="s">
        <v>102</v>
      </c>
      <c r="C11" s="21" t="s">
        <v>85</v>
      </c>
      <c r="D11" s="24">
        <v>7200000</v>
      </c>
      <c r="E11" s="22">
        <v>44186.400000000001</v>
      </c>
      <c r="F11" s="23">
        <v>5.2516926116226701</v>
      </c>
    </row>
    <row r="12" spans="1:6" x14ac:dyDescent="0.2">
      <c r="A12" s="21" t="s">
        <v>89</v>
      </c>
      <c r="B12" s="21" t="s">
        <v>88</v>
      </c>
      <c r="C12" s="21" t="s">
        <v>90</v>
      </c>
      <c r="D12" s="24">
        <v>2875000</v>
      </c>
      <c r="E12" s="22">
        <v>43360.75</v>
      </c>
      <c r="F12" s="23">
        <v>5.1535615123526197</v>
      </c>
    </row>
    <row r="13" spans="1:6" x14ac:dyDescent="0.2">
      <c r="A13" s="21" t="s">
        <v>97</v>
      </c>
      <c r="B13" s="21" t="s">
        <v>96</v>
      </c>
      <c r="C13" s="21" t="s">
        <v>98</v>
      </c>
      <c r="D13" s="24">
        <v>5100000</v>
      </c>
      <c r="E13" s="22">
        <v>41111.1</v>
      </c>
      <c r="F13" s="23">
        <v>4.8861835344287101</v>
      </c>
    </row>
    <row r="14" spans="1:6" x14ac:dyDescent="0.2">
      <c r="A14" s="21" t="s">
        <v>617</v>
      </c>
      <c r="B14" s="21" t="s">
        <v>616</v>
      </c>
      <c r="C14" s="21" t="s">
        <v>106</v>
      </c>
      <c r="D14" s="24">
        <v>3466950</v>
      </c>
      <c r="E14" s="22">
        <v>37302.648529999999</v>
      </c>
      <c r="F14" s="23">
        <v>4.4335370991743703</v>
      </c>
    </row>
    <row r="15" spans="1:6" x14ac:dyDescent="0.2">
      <c r="A15" s="21" t="s">
        <v>619</v>
      </c>
      <c r="B15" s="21" t="s">
        <v>618</v>
      </c>
      <c r="C15" s="21" t="s">
        <v>131</v>
      </c>
      <c r="D15" s="24">
        <v>2000000</v>
      </c>
      <c r="E15" s="22">
        <v>29294</v>
      </c>
      <c r="F15" s="23">
        <v>3.4816840332064798</v>
      </c>
    </row>
    <row r="16" spans="1:6" x14ac:dyDescent="0.2">
      <c r="A16" s="21" t="s">
        <v>207</v>
      </c>
      <c r="B16" s="21" t="s">
        <v>206</v>
      </c>
      <c r="C16" s="21" t="s">
        <v>208</v>
      </c>
      <c r="D16" s="24">
        <v>1100000</v>
      </c>
      <c r="E16" s="22">
        <v>28171.55</v>
      </c>
      <c r="F16" s="23">
        <v>3.3482773204641898</v>
      </c>
    </row>
    <row r="17" spans="1:6" x14ac:dyDescent="0.2">
      <c r="A17" s="21" t="s">
        <v>125</v>
      </c>
      <c r="B17" s="21" t="s">
        <v>124</v>
      </c>
      <c r="C17" s="21" t="s">
        <v>85</v>
      </c>
      <c r="D17" s="24">
        <v>2250000</v>
      </c>
      <c r="E17" s="22">
        <v>27452.25</v>
      </c>
      <c r="F17" s="23">
        <v>3.26278625317787</v>
      </c>
    </row>
    <row r="18" spans="1:6" x14ac:dyDescent="0.2">
      <c r="A18" s="21" t="s">
        <v>105</v>
      </c>
      <c r="B18" s="21" t="s">
        <v>104</v>
      </c>
      <c r="C18" s="21" t="s">
        <v>106</v>
      </c>
      <c r="D18" s="24">
        <v>2700000</v>
      </c>
      <c r="E18" s="22">
        <v>27037.8</v>
      </c>
      <c r="F18" s="23">
        <v>3.21352756718202</v>
      </c>
    </row>
    <row r="19" spans="1:6" x14ac:dyDescent="0.2">
      <c r="A19" s="21" t="s">
        <v>151</v>
      </c>
      <c r="B19" s="21" t="s">
        <v>150</v>
      </c>
      <c r="C19" s="21" t="s">
        <v>152</v>
      </c>
      <c r="D19" s="24">
        <v>303753</v>
      </c>
      <c r="E19" s="22">
        <v>25498.849340000001</v>
      </c>
      <c r="F19" s="23">
        <v>3.0306184410533001</v>
      </c>
    </row>
    <row r="20" spans="1:6" x14ac:dyDescent="0.2">
      <c r="A20" s="21" t="s">
        <v>621</v>
      </c>
      <c r="B20" s="21" t="s">
        <v>620</v>
      </c>
      <c r="C20" s="21" t="s">
        <v>195</v>
      </c>
      <c r="D20" s="24">
        <v>1150000</v>
      </c>
      <c r="E20" s="22">
        <v>23088.55</v>
      </c>
      <c r="F20" s="23">
        <v>2.7441467838086102</v>
      </c>
    </row>
    <row r="21" spans="1:6" x14ac:dyDescent="0.2">
      <c r="A21" s="21" t="s">
        <v>555</v>
      </c>
      <c r="B21" s="21" t="s">
        <v>554</v>
      </c>
      <c r="C21" s="21" t="s">
        <v>131</v>
      </c>
      <c r="D21" s="24">
        <v>1575000</v>
      </c>
      <c r="E21" s="22">
        <v>21741.3</v>
      </c>
      <c r="F21" s="23">
        <v>2.5840218840428699</v>
      </c>
    </row>
    <row r="22" spans="1:6" x14ac:dyDescent="0.2">
      <c r="A22" s="21" t="s">
        <v>545</v>
      </c>
      <c r="B22" s="21" t="s">
        <v>544</v>
      </c>
      <c r="C22" s="21" t="s">
        <v>159</v>
      </c>
      <c r="D22" s="24">
        <v>14000000</v>
      </c>
      <c r="E22" s="22">
        <v>20076</v>
      </c>
      <c r="F22" s="23">
        <v>2.3860957414710602</v>
      </c>
    </row>
    <row r="23" spans="1:6" x14ac:dyDescent="0.2">
      <c r="A23" s="21" t="s">
        <v>623</v>
      </c>
      <c r="B23" s="21" t="s">
        <v>622</v>
      </c>
      <c r="C23" s="21" t="s">
        <v>179</v>
      </c>
      <c r="D23" s="24">
        <v>3500000</v>
      </c>
      <c r="E23" s="22">
        <v>19818.75</v>
      </c>
      <c r="F23" s="23">
        <v>2.3555207698884</v>
      </c>
    </row>
    <row r="24" spans="1:6" x14ac:dyDescent="0.2">
      <c r="A24" s="21" t="s">
        <v>100</v>
      </c>
      <c r="B24" s="21" t="s">
        <v>99</v>
      </c>
      <c r="C24" s="21" t="s">
        <v>101</v>
      </c>
      <c r="D24" s="24">
        <v>775000</v>
      </c>
      <c r="E24" s="22">
        <v>19740.8</v>
      </c>
      <c r="F24" s="23">
        <v>2.3462561672261302</v>
      </c>
    </row>
    <row r="25" spans="1:6" x14ac:dyDescent="0.2">
      <c r="A25" s="21" t="s">
        <v>438</v>
      </c>
      <c r="B25" s="21" t="s">
        <v>437</v>
      </c>
      <c r="C25" s="21" t="s">
        <v>403</v>
      </c>
      <c r="D25" s="24">
        <v>3157370</v>
      </c>
      <c r="E25" s="22">
        <v>18189.60857</v>
      </c>
      <c r="F25" s="23">
        <v>2.1618921870842001</v>
      </c>
    </row>
    <row r="26" spans="1:6" x14ac:dyDescent="0.2">
      <c r="A26" s="21" t="s">
        <v>625</v>
      </c>
      <c r="B26" s="21" t="s">
        <v>624</v>
      </c>
      <c r="C26" s="21" t="s">
        <v>166</v>
      </c>
      <c r="D26" s="24">
        <v>22750000</v>
      </c>
      <c r="E26" s="22">
        <v>16869.125</v>
      </c>
      <c r="F26" s="23">
        <v>2.0049485617076601</v>
      </c>
    </row>
    <row r="27" spans="1:6" x14ac:dyDescent="0.2">
      <c r="A27" s="21" t="s">
        <v>549</v>
      </c>
      <c r="B27" s="21" t="s">
        <v>548</v>
      </c>
      <c r="C27" s="21" t="s">
        <v>114</v>
      </c>
      <c r="D27" s="24">
        <v>3300000</v>
      </c>
      <c r="E27" s="22">
        <v>14026.65</v>
      </c>
      <c r="F27" s="23">
        <v>1.66711146802675</v>
      </c>
    </row>
    <row r="28" spans="1:6" x14ac:dyDescent="0.2">
      <c r="A28" s="21" t="s">
        <v>405</v>
      </c>
      <c r="B28" s="21" t="s">
        <v>404</v>
      </c>
      <c r="C28" s="21" t="s">
        <v>370</v>
      </c>
      <c r="D28" s="24">
        <v>700000</v>
      </c>
      <c r="E28" s="22">
        <v>13897.1</v>
      </c>
      <c r="F28" s="23">
        <v>1.6517140430761801</v>
      </c>
    </row>
    <row r="29" spans="1:6" x14ac:dyDescent="0.2">
      <c r="A29" s="21" t="s">
        <v>579</v>
      </c>
      <c r="B29" s="21" t="s">
        <v>578</v>
      </c>
      <c r="C29" s="21" t="s">
        <v>580</v>
      </c>
      <c r="D29" s="24">
        <v>11500000</v>
      </c>
      <c r="E29" s="22">
        <v>12954.75</v>
      </c>
      <c r="F29" s="23">
        <v>1.53971278177038</v>
      </c>
    </row>
    <row r="30" spans="1:6" x14ac:dyDescent="0.2">
      <c r="A30" s="21" t="s">
        <v>137</v>
      </c>
      <c r="B30" s="21" t="s">
        <v>136</v>
      </c>
      <c r="C30" s="21" t="s">
        <v>138</v>
      </c>
      <c r="D30" s="24">
        <v>3820097</v>
      </c>
      <c r="E30" s="22">
        <v>12852.71636</v>
      </c>
      <c r="F30" s="23">
        <v>1.52758576274813</v>
      </c>
    </row>
    <row r="31" spans="1:6" x14ac:dyDescent="0.2">
      <c r="A31" s="21" t="s">
        <v>530</v>
      </c>
      <c r="B31" s="21" t="s">
        <v>529</v>
      </c>
      <c r="C31" s="21" t="s">
        <v>85</v>
      </c>
      <c r="D31" s="24">
        <v>8000000</v>
      </c>
      <c r="E31" s="22">
        <v>11124</v>
      </c>
      <c r="F31" s="23">
        <v>1.32212238633812</v>
      </c>
    </row>
    <row r="32" spans="1:6" x14ac:dyDescent="0.2">
      <c r="A32" s="21" t="s">
        <v>181</v>
      </c>
      <c r="B32" s="21" t="s">
        <v>180</v>
      </c>
      <c r="C32" s="21" t="s">
        <v>120</v>
      </c>
      <c r="D32" s="24">
        <v>435287</v>
      </c>
      <c r="E32" s="22">
        <v>10627.96739</v>
      </c>
      <c r="F32" s="23">
        <v>1.2631673505565</v>
      </c>
    </row>
    <row r="33" spans="1:9" x14ac:dyDescent="0.2">
      <c r="A33" s="21" t="s">
        <v>627</v>
      </c>
      <c r="B33" s="21" t="s">
        <v>626</v>
      </c>
      <c r="C33" s="21" t="s">
        <v>95</v>
      </c>
      <c r="D33" s="24">
        <v>6900000</v>
      </c>
      <c r="E33" s="22">
        <v>8217.9</v>
      </c>
      <c r="F33" s="23">
        <v>0.97672326129881504</v>
      </c>
    </row>
    <row r="34" spans="1:9" x14ac:dyDescent="0.2">
      <c r="A34" s="21" t="s">
        <v>629</v>
      </c>
      <c r="B34" s="21" t="s">
        <v>628</v>
      </c>
      <c r="C34" s="21" t="s">
        <v>138</v>
      </c>
      <c r="D34" s="24">
        <v>1500000</v>
      </c>
      <c r="E34" s="22">
        <v>7124.25</v>
      </c>
      <c r="F34" s="23">
        <v>0.84673951913604295</v>
      </c>
    </row>
    <row r="35" spans="1:9" x14ac:dyDescent="0.2">
      <c r="A35" s="21" t="s">
        <v>631</v>
      </c>
      <c r="B35" s="21" t="s">
        <v>630</v>
      </c>
      <c r="C35" s="21" t="s">
        <v>120</v>
      </c>
      <c r="D35" s="24">
        <v>4845000</v>
      </c>
      <c r="E35" s="22">
        <v>5961.7725</v>
      </c>
      <c r="F35" s="23">
        <v>0.70857541212737896</v>
      </c>
    </row>
    <row r="36" spans="1:9" x14ac:dyDescent="0.2">
      <c r="A36" s="20" t="s">
        <v>27</v>
      </c>
      <c r="B36" s="20"/>
      <c r="C36" s="20"/>
      <c r="D36" s="20"/>
      <c r="E36" s="25">
        <f>SUM(E7:E35)</f>
        <v>805983.83769000007</v>
      </c>
      <c r="F36" s="26">
        <f>SUM(F7:F35)</f>
        <v>95.793714027027804</v>
      </c>
      <c r="G36" s="14"/>
      <c r="H36" s="14"/>
      <c r="I36" s="14"/>
    </row>
    <row r="37" spans="1:9" x14ac:dyDescent="0.2">
      <c r="A37" s="21"/>
      <c r="B37" s="21"/>
      <c r="C37" s="21"/>
      <c r="D37" s="21"/>
      <c r="E37" s="22"/>
      <c r="F37" s="23"/>
    </row>
    <row r="38" spans="1:9" x14ac:dyDescent="0.2">
      <c r="A38" s="20" t="s">
        <v>30</v>
      </c>
      <c r="B38" s="20"/>
      <c r="C38" s="20"/>
      <c r="D38" s="20"/>
      <c r="E38" s="25">
        <f>E36</f>
        <v>805983.83769000007</v>
      </c>
      <c r="F38" s="26">
        <f>F36</f>
        <v>95.793714027027804</v>
      </c>
      <c r="G38" s="14"/>
      <c r="H38" s="14"/>
      <c r="I38" s="14"/>
    </row>
    <row r="39" spans="1:9" x14ac:dyDescent="0.2">
      <c r="A39" s="20"/>
      <c r="B39" s="20"/>
      <c r="C39" s="20"/>
      <c r="D39" s="20"/>
      <c r="E39" s="25"/>
      <c r="F39" s="26"/>
      <c r="G39" s="14"/>
      <c r="H39" s="14"/>
      <c r="I39" s="14"/>
    </row>
    <row r="40" spans="1:9" x14ac:dyDescent="0.2">
      <c r="A40" s="20" t="s">
        <v>32</v>
      </c>
      <c r="B40" s="20"/>
      <c r="C40" s="20"/>
      <c r="D40" s="20"/>
      <c r="E40" s="25">
        <f>E42-(E36)</f>
        <v>35390.615609299974</v>
      </c>
      <c r="F40" s="26">
        <f>F42-(F36)</f>
        <v>4.2062859729721964</v>
      </c>
      <c r="G40" s="14"/>
      <c r="H40" s="14"/>
      <c r="I40" s="14"/>
    </row>
    <row r="41" spans="1:9" x14ac:dyDescent="0.2">
      <c r="A41" s="20"/>
      <c r="B41" s="20"/>
      <c r="C41" s="20"/>
      <c r="D41" s="20"/>
      <c r="E41" s="25"/>
      <c r="F41" s="26"/>
      <c r="G41" s="14"/>
      <c r="H41" s="14"/>
      <c r="I41" s="14"/>
    </row>
    <row r="42" spans="1:9" x14ac:dyDescent="0.2">
      <c r="A42" s="27" t="s">
        <v>31</v>
      </c>
      <c r="B42" s="27"/>
      <c r="C42" s="27"/>
      <c r="D42" s="27"/>
      <c r="E42" s="28">
        <v>841374.45329930005</v>
      </c>
      <c r="F42" s="29">
        <v>100</v>
      </c>
      <c r="G42" s="14"/>
      <c r="H42" s="14"/>
      <c r="I42" s="14"/>
    </row>
    <row r="45" spans="1:9" x14ac:dyDescent="0.2">
      <c r="A45" s="14" t="s">
        <v>35</v>
      </c>
    </row>
    <row r="46" spans="1:9" x14ac:dyDescent="0.2">
      <c r="A46" s="14" t="s">
        <v>36</v>
      </c>
    </row>
    <row r="47" spans="1:9" x14ac:dyDescent="0.2">
      <c r="A47" s="14" t="s">
        <v>37</v>
      </c>
      <c r="B47" s="14"/>
      <c r="C47" s="30" t="s">
        <v>39</v>
      </c>
      <c r="D47" s="14" t="s">
        <v>38</v>
      </c>
    </row>
    <row r="48" spans="1:9" x14ac:dyDescent="0.2">
      <c r="A48" s="7" t="s">
        <v>73</v>
      </c>
      <c r="C48" s="31">
        <v>60.016100000000002</v>
      </c>
      <c r="D48" s="31">
        <v>71.000299999999996</v>
      </c>
    </row>
    <row r="49" spans="1:4" x14ac:dyDescent="0.2">
      <c r="A49" s="7" t="s">
        <v>75</v>
      </c>
      <c r="C49" s="31">
        <v>28.0486</v>
      </c>
      <c r="D49" s="31">
        <v>30.274000000000001</v>
      </c>
    </row>
    <row r="50" spans="1:4" x14ac:dyDescent="0.2">
      <c r="A50" s="7" t="s">
        <v>74</v>
      </c>
      <c r="C50" s="31">
        <v>65.937600000000003</v>
      </c>
      <c r="D50" s="31">
        <v>78.323400000000007</v>
      </c>
    </row>
    <row r="51" spans="1:4" x14ac:dyDescent="0.2">
      <c r="A51" s="7" t="s">
        <v>76</v>
      </c>
      <c r="C51" s="31">
        <v>32.109099999999998</v>
      </c>
      <c r="D51" s="31">
        <v>35.223199999999999</v>
      </c>
    </row>
    <row r="53" spans="1:4" x14ac:dyDescent="0.2">
      <c r="A53" s="14" t="s">
        <v>41</v>
      </c>
    </row>
    <row r="54" spans="1:4" x14ac:dyDescent="0.2">
      <c r="A54" s="69" t="s">
        <v>56</v>
      </c>
      <c r="B54" s="70"/>
      <c r="C54" s="33" t="s">
        <v>57</v>
      </c>
    </row>
    <row r="55" spans="1:4" x14ac:dyDescent="0.2">
      <c r="A55" s="65" t="s">
        <v>75</v>
      </c>
      <c r="B55" s="66"/>
      <c r="C55" s="34">
        <v>2.75</v>
      </c>
    </row>
    <row r="56" spans="1:4" x14ac:dyDescent="0.2">
      <c r="A56" s="65" t="s">
        <v>76</v>
      </c>
      <c r="B56" s="66"/>
      <c r="C56" s="34">
        <v>2.75</v>
      </c>
    </row>
    <row r="57" spans="1:4" x14ac:dyDescent="0.2">
      <c r="A57" s="7" t="s">
        <v>58</v>
      </c>
    </row>
    <row r="58" spans="1:4" x14ac:dyDescent="0.2">
      <c r="A58" s="7" t="s">
        <v>40</v>
      </c>
    </row>
    <row r="60" spans="1:4" x14ac:dyDescent="0.2">
      <c r="A60" s="14" t="s">
        <v>218</v>
      </c>
      <c r="D60" s="35">
        <v>0.13678643583119801</v>
      </c>
    </row>
    <row r="62" spans="1:4" x14ac:dyDescent="0.2">
      <c r="A62" s="14" t="s">
        <v>799</v>
      </c>
    </row>
    <row r="63" spans="1:4" x14ac:dyDescent="0.2">
      <c r="A63" s="36"/>
    </row>
    <row r="64" spans="1:4" x14ac:dyDescent="0.2">
      <c r="A64" s="37" t="s">
        <v>795</v>
      </c>
    </row>
    <row r="65" spans="1:1" x14ac:dyDescent="0.2">
      <c r="A65" s="38"/>
    </row>
    <row r="66" spans="1:1" x14ac:dyDescent="0.2">
      <c r="A66" s="39"/>
    </row>
    <row r="67" spans="1:1" x14ac:dyDescent="0.2">
      <c r="A67" s="39"/>
    </row>
    <row r="68" spans="1:1" x14ac:dyDescent="0.2">
      <c r="A68" s="39"/>
    </row>
    <row r="69" spans="1:1" x14ac:dyDescent="0.2">
      <c r="A69" s="39"/>
    </row>
    <row r="70" spans="1:1" x14ac:dyDescent="0.2">
      <c r="A70" s="39"/>
    </row>
    <row r="71" spans="1:1" x14ac:dyDescent="0.2">
      <c r="A71" s="39"/>
    </row>
    <row r="72" spans="1:1" x14ac:dyDescent="0.2">
      <c r="A72" s="39"/>
    </row>
    <row r="73" spans="1:1" x14ac:dyDescent="0.2">
      <c r="A73" s="39"/>
    </row>
    <row r="74" spans="1:1" x14ac:dyDescent="0.2">
      <c r="A74" s="39"/>
    </row>
    <row r="75" spans="1:1" x14ac:dyDescent="0.2">
      <c r="A75" s="39"/>
    </row>
    <row r="76" spans="1:1" x14ac:dyDescent="0.2">
      <c r="A76" s="39"/>
    </row>
    <row r="77" spans="1:1" x14ac:dyDescent="0.2">
      <c r="A77" s="39"/>
    </row>
    <row r="78" spans="1:1" x14ac:dyDescent="0.2">
      <c r="A78" s="37" t="s">
        <v>806</v>
      </c>
    </row>
    <row r="79" spans="1:1" x14ac:dyDescent="0.2">
      <c r="A79" s="39"/>
    </row>
    <row r="80" spans="1:1" x14ac:dyDescent="0.2">
      <c r="A80" s="37" t="s">
        <v>796</v>
      </c>
    </row>
    <row r="81" spans="1:1" x14ac:dyDescent="0.2">
      <c r="A81" s="39"/>
    </row>
    <row r="82" spans="1:1" x14ac:dyDescent="0.2">
      <c r="A82" s="39"/>
    </row>
    <row r="83" spans="1:1" x14ac:dyDescent="0.2">
      <c r="A83" s="39"/>
    </row>
    <row r="84" spans="1:1" x14ac:dyDescent="0.2">
      <c r="A84" s="39"/>
    </row>
    <row r="85" spans="1:1" x14ac:dyDescent="0.2">
      <c r="A85" s="39"/>
    </row>
    <row r="86" spans="1:1" x14ac:dyDescent="0.2">
      <c r="A86" s="39"/>
    </row>
    <row r="87" spans="1:1" x14ac:dyDescent="0.2">
      <c r="A87" s="39"/>
    </row>
    <row r="88" spans="1:1" x14ac:dyDescent="0.2">
      <c r="A88" s="39"/>
    </row>
    <row r="89" spans="1:1" x14ac:dyDescent="0.2">
      <c r="A89" s="39"/>
    </row>
    <row r="90" spans="1:1" x14ac:dyDescent="0.2">
      <c r="A90" s="39"/>
    </row>
    <row r="91" spans="1:1" x14ac:dyDescent="0.2">
      <c r="A91" s="39"/>
    </row>
    <row r="92" spans="1:1" x14ac:dyDescent="0.2">
      <c r="A92" s="39"/>
    </row>
  </sheetData>
  <mergeCells count="4">
    <mergeCell ref="A1:F1"/>
    <mergeCell ref="A54:B54"/>
    <mergeCell ref="A55:B55"/>
    <mergeCell ref="A56:B56"/>
  </mergeCells>
  <conditionalFormatting sqref="F2:F3 F5:F61">
    <cfRule type="cellIs" dxfId="47" priority="2" stopIfTrue="1" operator="between">
      <formula>0.009</formula>
      <formula>-0.009</formula>
    </cfRule>
  </conditionalFormatting>
  <conditionalFormatting sqref="F62:F194">
    <cfRule type="cellIs" dxfId="46" priority="1" stopIfTrue="1" operator="between">
      <formula>0.009</formula>
      <formula>-0.009</formula>
    </cfRule>
  </conditionalFormatting>
  <hyperlinks>
    <hyperlink ref="A65"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8"/>
  <sheetViews>
    <sheetView workbookViewId="0">
      <selection sqref="A1:G1"/>
    </sheetView>
  </sheetViews>
  <sheetFormatPr defaultColWidth="9.140625" defaultRowHeight="11.25" x14ac:dyDescent="0.2"/>
  <cols>
    <col min="1" max="1" width="36.85546875" style="7" bestFit="1" customWidth="1"/>
    <col min="2" max="2" width="20" style="7" bestFit="1" customWidth="1"/>
    <col min="3" max="3" width="24.5703125" style="7" bestFit="1" customWidth="1"/>
    <col min="4" max="4" width="15.42578125" style="7" bestFit="1" customWidth="1"/>
    <col min="5" max="5" width="23.140625" style="10" customWidth="1"/>
    <col min="6" max="6" width="13.5703125" style="11" bestFit="1" customWidth="1"/>
    <col min="7" max="7" width="14.42578125" style="10" customWidth="1"/>
    <col min="8" max="16384" width="9.140625" style="7"/>
  </cols>
  <sheetData>
    <row r="1" spans="1:9" s="1" customFormat="1" ht="15" x14ac:dyDescent="0.2">
      <c r="A1" s="67" t="s">
        <v>921</v>
      </c>
      <c r="B1" s="68"/>
      <c r="C1" s="68"/>
      <c r="D1" s="68"/>
      <c r="E1" s="68"/>
      <c r="F1" s="68"/>
      <c r="G1" s="68"/>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33</v>
      </c>
      <c r="D4" s="13" t="s">
        <v>1</v>
      </c>
      <c r="E4" s="40" t="s">
        <v>6</v>
      </c>
      <c r="F4" s="12" t="s">
        <v>3</v>
      </c>
      <c r="G4" s="12" t="s">
        <v>5</v>
      </c>
    </row>
    <row r="5" spans="1:9" x14ac:dyDescent="0.2">
      <c r="A5" s="20" t="s">
        <v>32</v>
      </c>
      <c r="B5" s="20"/>
      <c r="C5" s="20"/>
      <c r="D5" s="20"/>
      <c r="E5" s="25">
        <v>16534.7776194</v>
      </c>
      <c r="F5" s="26">
        <v>100</v>
      </c>
      <c r="G5" s="25"/>
      <c r="H5" s="14"/>
      <c r="I5" s="14"/>
    </row>
    <row r="6" spans="1:9" x14ac:dyDescent="0.2">
      <c r="A6" s="20"/>
      <c r="B6" s="20"/>
      <c r="C6" s="20"/>
      <c r="D6" s="20"/>
      <c r="E6" s="25"/>
      <c r="F6" s="26"/>
      <c r="G6" s="25"/>
      <c r="H6" s="14"/>
      <c r="I6" s="14"/>
    </row>
    <row r="7" spans="1:9" x14ac:dyDescent="0.2">
      <c r="A7" s="27" t="s">
        <v>31</v>
      </c>
      <c r="B7" s="27"/>
      <c r="C7" s="27"/>
      <c r="D7" s="27"/>
      <c r="E7" s="28">
        <v>16534.7776194</v>
      </c>
      <c r="F7" s="29">
        <v>100</v>
      </c>
      <c r="G7" s="28"/>
      <c r="H7" s="14"/>
      <c r="I7" s="14"/>
    </row>
    <row r="9" spans="1:9" x14ac:dyDescent="0.2">
      <c r="A9" s="14" t="s">
        <v>35</v>
      </c>
    </row>
    <row r="10" spans="1:9" x14ac:dyDescent="0.2">
      <c r="A10" s="14" t="s">
        <v>36</v>
      </c>
    </row>
    <row r="11" spans="1:9" x14ac:dyDescent="0.2">
      <c r="A11" s="14" t="s">
        <v>37</v>
      </c>
      <c r="B11" s="14"/>
      <c r="C11" s="30" t="s">
        <v>39</v>
      </c>
      <c r="D11" s="14" t="s">
        <v>38</v>
      </c>
    </row>
    <row r="12" spans="1:9" x14ac:dyDescent="0.2">
      <c r="A12" s="7" t="s">
        <v>73</v>
      </c>
      <c r="C12" s="31">
        <v>1119.2655999999999</v>
      </c>
      <c r="D12" s="31">
        <v>1149.9478999999999</v>
      </c>
    </row>
    <row r="13" spans="1:9" x14ac:dyDescent="0.2">
      <c r="A13" s="7" t="s">
        <v>922</v>
      </c>
      <c r="C13" s="31">
        <v>1000</v>
      </c>
      <c r="D13" s="31">
        <v>1000</v>
      </c>
    </row>
    <row r="14" spans="1:9" x14ac:dyDescent="0.2">
      <c r="A14" s="7" t="s">
        <v>923</v>
      </c>
      <c r="C14" s="31">
        <v>1000.4935</v>
      </c>
      <c r="D14" s="31">
        <v>1000.8411</v>
      </c>
    </row>
    <row r="15" spans="1:9" x14ac:dyDescent="0.2">
      <c r="A15" s="7" t="s">
        <v>74</v>
      </c>
      <c r="C15" s="31">
        <v>1121.2031999999999</v>
      </c>
      <c r="D15" s="31">
        <v>1152.2273</v>
      </c>
    </row>
    <row r="16" spans="1:9" x14ac:dyDescent="0.2">
      <c r="A16" s="7" t="s">
        <v>924</v>
      </c>
      <c r="C16" s="31">
        <v>1000</v>
      </c>
      <c r="D16" s="31">
        <v>1000</v>
      </c>
    </row>
    <row r="17" spans="1:5" x14ac:dyDescent="0.2">
      <c r="A17" s="7" t="s">
        <v>925</v>
      </c>
      <c r="C17" s="31">
        <v>1000.4976</v>
      </c>
      <c r="D17" s="31">
        <v>1000.8467000000001</v>
      </c>
    </row>
    <row r="18" spans="1:5" x14ac:dyDescent="0.2">
      <c r="A18" s="7" t="s">
        <v>926</v>
      </c>
      <c r="C18" s="31">
        <v>10.176299999999999</v>
      </c>
      <c r="D18" s="31">
        <v>10.457800000000001</v>
      </c>
    </row>
    <row r="19" spans="1:5" x14ac:dyDescent="0.2">
      <c r="A19" s="7" t="s">
        <v>927</v>
      </c>
      <c r="C19" s="31">
        <v>10.176299999999999</v>
      </c>
      <c r="D19" s="31">
        <v>10.457800000000001</v>
      </c>
    </row>
    <row r="20" spans="1:5" x14ac:dyDescent="0.2">
      <c r="A20" s="7" t="s">
        <v>928</v>
      </c>
      <c r="C20" s="31">
        <v>10</v>
      </c>
      <c r="D20" s="31">
        <v>10</v>
      </c>
    </row>
    <row r="21" spans="1:5" x14ac:dyDescent="0.2">
      <c r="A21" s="7" t="s">
        <v>929</v>
      </c>
      <c r="C21" s="31">
        <v>10</v>
      </c>
      <c r="D21" s="31">
        <v>10</v>
      </c>
    </row>
    <row r="23" spans="1:5" x14ac:dyDescent="0.2">
      <c r="A23" s="14" t="s">
        <v>41</v>
      </c>
    </row>
    <row r="24" spans="1:5" x14ac:dyDescent="0.2">
      <c r="A24" s="69" t="s">
        <v>56</v>
      </c>
      <c r="B24" s="70"/>
      <c r="C24" s="33" t="s">
        <v>57</v>
      </c>
    </row>
    <row r="25" spans="1:5" x14ac:dyDescent="0.2">
      <c r="A25" s="65" t="s">
        <v>922</v>
      </c>
      <c r="B25" s="66"/>
      <c r="C25" s="34">
        <v>26.97215478</v>
      </c>
    </row>
    <row r="26" spans="1:5" x14ac:dyDescent="0.2">
      <c r="A26" s="65" t="s">
        <v>923</v>
      </c>
      <c r="B26" s="66"/>
      <c r="C26" s="34">
        <v>26.70976989</v>
      </c>
    </row>
    <row r="27" spans="1:5" x14ac:dyDescent="0.2">
      <c r="A27" s="65" t="s">
        <v>924</v>
      </c>
      <c r="B27" s="66"/>
      <c r="C27" s="34">
        <v>27.286442210000001</v>
      </c>
    </row>
    <row r="28" spans="1:5" x14ac:dyDescent="0.2">
      <c r="A28" s="65" t="s">
        <v>925</v>
      </c>
      <c r="B28" s="66"/>
      <c r="C28" s="34">
        <v>26.957170649999998</v>
      </c>
    </row>
    <row r="29" spans="1:5" x14ac:dyDescent="0.2">
      <c r="A29" s="7" t="s">
        <v>58</v>
      </c>
    </row>
    <row r="30" spans="1:5" x14ac:dyDescent="0.2">
      <c r="A30" s="7" t="s">
        <v>40</v>
      </c>
    </row>
    <row r="32" spans="1:5" x14ac:dyDescent="0.2">
      <c r="A32" s="14" t="s">
        <v>1184</v>
      </c>
      <c r="D32" s="32">
        <v>8.21917808219178E-3</v>
      </c>
      <c r="E32" s="10" t="s">
        <v>43</v>
      </c>
    </row>
    <row r="34" spans="1:4" ht="23.25" customHeight="1" x14ac:dyDescent="0.25">
      <c r="A34" s="71" t="s">
        <v>819</v>
      </c>
      <c r="B34" s="72"/>
      <c r="C34" s="72"/>
      <c r="D34" s="30" t="s">
        <v>42</v>
      </c>
    </row>
    <row r="36" spans="1:4" x14ac:dyDescent="0.2">
      <c r="A36" s="14" t="s">
        <v>1183</v>
      </c>
    </row>
    <row r="38" spans="1:4" x14ac:dyDescent="0.2">
      <c r="A38" s="37" t="s">
        <v>795</v>
      </c>
    </row>
    <row r="39" spans="1:4" x14ac:dyDescent="0.2">
      <c r="A39" s="38"/>
    </row>
    <row r="40" spans="1:4" x14ac:dyDescent="0.2">
      <c r="A40" s="39"/>
    </row>
    <row r="41" spans="1:4" x14ac:dyDescent="0.2">
      <c r="A41" s="39"/>
    </row>
    <row r="42" spans="1:4" x14ac:dyDescent="0.2">
      <c r="A42" s="39"/>
    </row>
    <row r="43" spans="1:4" x14ac:dyDescent="0.2">
      <c r="A43" s="39"/>
    </row>
    <row r="44" spans="1:4" x14ac:dyDescent="0.2">
      <c r="A44" s="39"/>
    </row>
    <row r="45" spans="1:4" x14ac:dyDescent="0.2">
      <c r="A45" s="39"/>
    </row>
    <row r="46" spans="1:4" x14ac:dyDescent="0.2">
      <c r="A46" s="39"/>
    </row>
    <row r="47" spans="1:4" x14ac:dyDescent="0.2">
      <c r="A47" s="39"/>
    </row>
    <row r="48" spans="1:4" x14ac:dyDescent="0.2">
      <c r="A48" s="39"/>
    </row>
    <row r="49" spans="1:1" x14ac:dyDescent="0.2">
      <c r="A49" s="39"/>
    </row>
    <row r="50" spans="1:1" x14ac:dyDescent="0.2">
      <c r="A50" s="39"/>
    </row>
    <row r="51" spans="1:1" x14ac:dyDescent="0.2">
      <c r="A51" s="39"/>
    </row>
    <row r="52" spans="1:1" x14ac:dyDescent="0.2">
      <c r="A52" s="37" t="s">
        <v>930</v>
      </c>
    </row>
    <row r="53" spans="1:1" x14ac:dyDescent="0.2">
      <c r="A53" s="39"/>
    </row>
    <row r="54" spans="1:1" x14ac:dyDescent="0.2">
      <c r="A54" s="37" t="s">
        <v>931</v>
      </c>
    </row>
    <row r="55" spans="1:1" x14ac:dyDescent="0.2">
      <c r="A55" s="39"/>
    </row>
    <row r="56" spans="1:1" x14ac:dyDescent="0.2">
      <c r="A56" s="39"/>
    </row>
    <row r="57" spans="1:1" x14ac:dyDescent="0.2">
      <c r="A57" s="39"/>
    </row>
    <row r="58" spans="1:1" x14ac:dyDescent="0.2">
      <c r="A58" s="39"/>
    </row>
    <row r="59" spans="1:1" x14ac:dyDescent="0.2">
      <c r="A59" s="39"/>
    </row>
    <row r="60" spans="1:1" x14ac:dyDescent="0.2">
      <c r="A60" s="39"/>
    </row>
    <row r="61" spans="1:1" x14ac:dyDescent="0.2">
      <c r="A61" s="39"/>
    </row>
    <row r="62" spans="1:1" x14ac:dyDescent="0.2">
      <c r="A62" s="39"/>
    </row>
    <row r="63" spans="1:1" x14ac:dyDescent="0.2">
      <c r="A63" s="39"/>
    </row>
    <row r="64" spans="1:1" x14ac:dyDescent="0.2">
      <c r="A64" s="39"/>
    </row>
    <row r="65" spans="1:1" x14ac:dyDescent="0.2">
      <c r="A65" s="39"/>
    </row>
    <row r="66" spans="1:1" x14ac:dyDescent="0.2">
      <c r="A66" s="39"/>
    </row>
    <row r="67" spans="1:1" x14ac:dyDescent="0.2">
      <c r="A67" s="39"/>
    </row>
    <row r="68" spans="1:1" x14ac:dyDescent="0.2">
      <c r="A68" s="39"/>
    </row>
  </sheetData>
  <mergeCells count="7">
    <mergeCell ref="A34:C34"/>
    <mergeCell ref="A1:G1"/>
    <mergeCell ref="A24:B24"/>
    <mergeCell ref="A25:B25"/>
    <mergeCell ref="A26:B26"/>
    <mergeCell ref="A27:B27"/>
    <mergeCell ref="A28:B28"/>
  </mergeCells>
  <conditionalFormatting sqref="F2:F3 F171:F65532 F5:F35">
    <cfRule type="cellIs" dxfId="95" priority="2" stopIfTrue="1" operator="between">
      <formula>0.009</formula>
      <formula>-0.009</formula>
    </cfRule>
  </conditionalFormatting>
  <conditionalFormatting sqref="F36:F170">
    <cfRule type="cellIs" dxfId="9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24"/>
  <sheetViews>
    <sheetView workbookViewId="0">
      <selection sqref="A1:F1"/>
    </sheetView>
  </sheetViews>
  <sheetFormatPr defaultColWidth="9.140625" defaultRowHeight="11.25" x14ac:dyDescent="0.2"/>
  <cols>
    <col min="1" max="1" width="38.5703125" style="7" bestFit="1" customWidth="1"/>
    <col min="2" max="2" width="28" style="7" bestFit="1" customWidth="1"/>
    <col min="3" max="3" width="35.42578125" style="7" bestFit="1" customWidth="1"/>
    <col min="4" max="4" width="15.42578125" style="7" bestFit="1" customWidth="1"/>
    <col min="5" max="5" width="22.85546875" style="10" customWidth="1"/>
    <col min="6" max="6" width="14.5703125" style="11" bestFit="1" customWidth="1"/>
    <col min="7" max="16384" width="9.140625" style="7"/>
  </cols>
  <sheetData>
    <row r="1" spans="1:6" s="1" customFormat="1" ht="15" customHeight="1" x14ac:dyDescent="0.2">
      <c r="A1" s="67" t="s">
        <v>827</v>
      </c>
      <c r="B1" s="68"/>
      <c r="C1" s="68"/>
      <c r="D1" s="68"/>
      <c r="E1" s="68"/>
      <c r="F1" s="6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284</v>
      </c>
      <c r="D4" s="13" t="s">
        <v>1</v>
      </c>
      <c r="E4" s="40" t="s">
        <v>6</v>
      </c>
      <c r="F4" s="12" t="s">
        <v>3</v>
      </c>
    </row>
    <row r="5" spans="1:6" x14ac:dyDescent="0.2">
      <c r="A5" s="16" t="s">
        <v>82</v>
      </c>
      <c r="B5" s="17"/>
      <c r="C5" s="17"/>
      <c r="D5" s="17"/>
      <c r="E5" s="18"/>
      <c r="F5" s="19"/>
    </row>
    <row r="6" spans="1:6" x14ac:dyDescent="0.2">
      <c r="A6" s="20" t="s">
        <v>26</v>
      </c>
      <c r="B6" s="21"/>
      <c r="C6" s="21"/>
      <c r="D6" s="21"/>
      <c r="E6" s="22"/>
      <c r="F6" s="23"/>
    </row>
    <row r="7" spans="1:6" x14ac:dyDescent="0.2">
      <c r="A7" s="21" t="s">
        <v>84</v>
      </c>
      <c r="B7" s="21" t="s">
        <v>83</v>
      </c>
      <c r="C7" s="21" t="s">
        <v>85</v>
      </c>
      <c r="D7" s="24">
        <v>5500000</v>
      </c>
      <c r="E7" s="22">
        <v>89548.25</v>
      </c>
      <c r="F7" s="23">
        <v>8.5845949409532398</v>
      </c>
    </row>
    <row r="8" spans="1:6" x14ac:dyDescent="0.2">
      <c r="A8" s="21" t="s">
        <v>87</v>
      </c>
      <c r="B8" s="21" t="s">
        <v>86</v>
      </c>
      <c r="C8" s="21" t="s">
        <v>85</v>
      </c>
      <c r="D8" s="24">
        <v>10000000</v>
      </c>
      <c r="E8" s="22">
        <v>89085</v>
      </c>
      <c r="F8" s="23">
        <v>8.5401852109317495</v>
      </c>
    </row>
    <row r="9" spans="1:6" x14ac:dyDescent="0.2">
      <c r="A9" s="21" t="s">
        <v>92</v>
      </c>
      <c r="B9" s="21" t="s">
        <v>91</v>
      </c>
      <c r="C9" s="21" t="s">
        <v>85</v>
      </c>
      <c r="D9" s="24">
        <v>7800000</v>
      </c>
      <c r="E9" s="22">
        <v>72832.5</v>
      </c>
      <c r="F9" s="23">
        <v>6.9821298689474904</v>
      </c>
    </row>
    <row r="10" spans="1:6" x14ac:dyDescent="0.2">
      <c r="A10" s="21" t="s">
        <v>89</v>
      </c>
      <c r="B10" s="21" t="s">
        <v>88</v>
      </c>
      <c r="C10" s="21" t="s">
        <v>90</v>
      </c>
      <c r="D10" s="24">
        <v>4000000</v>
      </c>
      <c r="E10" s="22">
        <v>60328</v>
      </c>
      <c r="F10" s="23">
        <v>5.7833787215029604</v>
      </c>
    </row>
    <row r="11" spans="1:6" x14ac:dyDescent="0.2">
      <c r="A11" s="21" t="s">
        <v>94</v>
      </c>
      <c r="B11" s="21" t="s">
        <v>93</v>
      </c>
      <c r="C11" s="21" t="s">
        <v>95</v>
      </c>
      <c r="D11" s="24">
        <v>2630000</v>
      </c>
      <c r="E11" s="22">
        <v>54856.54</v>
      </c>
      <c r="F11" s="23">
        <v>5.2588540341346599</v>
      </c>
    </row>
    <row r="12" spans="1:6" x14ac:dyDescent="0.2">
      <c r="A12" s="21" t="s">
        <v>97</v>
      </c>
      <c r="B12" s="21" t="s">
        <v>96</v>
      </c>
      <c r="C12" s="21" t="s">
        <v>98</v>
      </c>
      <c r="D12" s="24">
        <v>6500000</v>
      </c>
      <c r="E12" s="22">
        <v>52396.5</v>
      </c>
      <c r="F12" s="23">
        <v>5.0230208722521796</v>
      </c>
    </row>
    <row r="13" spans="1:6" x14ac:dyDescent="0.2">
      <c r="A13" s="21" t="s">
        <v>103</v>
      </c>
      <c r="B13" s="21" t="s">
        <v>102</v>
      </c>
      <c r="C13" s="21" t="s">
        <v>85</v>
      </c>
      <c r="D13" s="24">
        <v>6350000</v>
      </c>
      <c r="E13" s="22">
        <v>38969.949999999997</v>
      </c>
      <c r="F13" s="23">
        <v>3.7358768665965099</v>
      </c>
    </row>
    <row r="14" spans="1:6" x14ac:dyDescent="0.2">
      <c r="A14" s="21" t="s">
        <v>122</v>
      </c>
      <c r="B14" s="21" t="s">
        <v>121</v>
      </c>
      <c r="C14" s="21" t="s">
        <v>123</v>
      </c>
      <c r="D14" s="24">
        <v>3350000</v>
      </c>
      <c r="E14" s="22">
        <v>29397.924999999999</v>
      </c>
      <c r="F14" s="23">
        <v>2.81824913640996</v>
      </c>
    </row>
    <row r="15" spans="1:6" x14ac:dyDescent="0.2">
      <c r="A15" s="21" t="s">
        <v>238</v>
      </c>
      <c r="B15" s="21" t="s">
        <v>237</v>
      </c>
      <c r="C15" s="21" t="s">
        <v>120</v>
      </c>
      <c r="D15" s="24">
        <v>1700000</v>
      </c>
      <c r="E15" s="22">
        <v>29299.5</v>
      </c>
      <c r="F15" s="23">
        <v>2.80881356668008</v>
      </c>
    </row>
    <row r="16" spans="1:6" x14ac:dyDescent="0.2">
      <c r="A16" s="21" t="s">
        <v>108</v>
      </c>
      <c r="B16" s="21" t="s">
        <v>107</v>
      </c>
      <c r="C16" s="21" t="s">
        <v>90</v>
      </c>
      <c r="D16" s="24">
        <v>2800000</v>
      </c>
      <c r="E16" s="22">
        <v>29100.400000000001</v>
      </c>
      <c r="F16" s="23">
        <v>2.7897267296649102</v>
      </c>
    </row>
    <row r="17" spans="1:6" x14ac:dyDescent="0.2">
      <c r="A17" s="21" t="s">
        <v>582</v>
      </c>
      <c r="B17" s="21" t="s">
        <v>581</v>
      </c>
      <c r="C17" s="21" t="s">
        <v>123</v>
      </c>
      <c r="D17" s="24">
        <v>1400000</v>
      </c>
      <c r="E17" s="22">
        <v>23797.200000000001</v>
      </c>
      <c r="F17" s="23">
        <v>2.2813323848188301</v>
      </c>
    </row>
    <row r="18" spans="1:6" x14ac:dyDescent="0.2">
      <c r="A18" s="21" t="s">
        <v>110</v>
      </c>
      <c r="B18" s="21" t="s">
        <v>109</v>
      </c>
      <c r="C18" s="21" t="s">
        <v>111</v>
      </c>
      <c r="D18" s="24">
        <v>14000000</v>
      </c>
      <c r="E18" s="22">
        <v>23303</v>
      </c>
      <c r="F18" s="23">
        <v>2.2339556150905602</v>
      </c>
    </row>
    <row r="19" spans="1:6" x14ac:dyDescent="0.2">
      <c r="A19" s="21" t="s">
        <v>143</v>
      </c>
      <c r="B19" s="21" t="s">
        <v>142</v>
      </c>
      <c r="C19" s="21" t="s">
        <v>144</v>
      </c>
      <c r="D19" s="24">
        <v>7800000</v>
      </c>
      <c r="E19" s="22">
        <v>22425</v>
      </c>
      <c r="F19" s="23">
        <v>2.1497856356866398</v>
      </c>
    </row>
    <row r="20" spans="1:6" x14ac:dyDescent="0.2">
      <c r="A20" s="21" t="s">
        <v>633</v>
      </c>
      <c r="B20" s="21" t="s">
        <v>632</v>
      </c>
      <c r="C20" s="21" t="s">
        <v>114</v>
      </c>
      <c r="D20" s="24">
        <v>4000000</v>
      </c>
      <c r="E20" s="22">
        <v>20394</v>
      </c>
      <c r="F20" s="23">
        <v>1.9550826423274601</v>
      </c>
    </row>
    <row r="21" spans="1:6" x14ac:dyDescent="0.2">
      <c r="A21" s="21" t="s">
        <v>100</v>
      </c>
      <c r="B21" s="21" t="s">
        <v>99</v>
      </c>
      <c r="C21" s="21" t="s">
        <v>101</v>
      </c>
      <c r="D21" s="24">
        <v>800000</v>
      </c>
      <c r="E21" s="22">
        <v>20377.599999999999</v>
      </c>
      <c r="F21" s="23">
        <v>1.9535104468124</v>
      </c>
    </row>
    <row r="22" spans="1:6" x14ac:dyDescent="0.2">
      <c r="A22" s="21" t="s">
        <v>240</v>
      </c>
      <c r="B22" s="21" t="s">
        <v>239</v>
      </c>
      <c r="C22" s="21" t="s">
        <v>149</v>
      </c>
      <c r="D22" s="24">
        <v>19000000</v>
      </c>
      <c r="E22" s="22">
        <v>18981</v>
      </c>
      <c r="F22" s="23">
        <v>1.8196245775236599</v>
      </c>
    </row>
    <row r="23" spans="1:6" x14ac:dyDescent="0.2">
      <c r="A23" s="21" t="s">
        <v>175</v>
      </c>
      <c r="B23" s="21" t="s">
        <v>174</v>
      </c>
      <c r="C23" s="21" t="s">
        <v>176</v>
      </c>
      <c r="D23" s="24">
        <v>9200000</v>
      </c>
      <c r="E23" s="22">
        <v>18846.2</v>
      </c>
      <c r="F23" s="23">
        <v>1.8067018973144999</v>
      </c>
    </row>
    <row r="24" spans="1:6" x14ac:dyDescent="0.2">
      <c r="A24" s="21" t="s">
        <v>127</v>
      </c>
      <c r="B24" s="21" t="s">
        <v>126</v>
      </c>
      <c r="C24" s="21" t="s">
        <v>128</v>
      </c>
      <c r="D24" s="24">
        <v>16000000</v>
      </c>
      <c r="E24" s="22">
        <v>15368</v>
      </c>
      <c r="F24" s="23">
        <v>1.4732622363091299</v>
      </c>
    </row>
    <row r="25" spans="1:6" x14ac:dyDescent="0.2">
      <c r="A25" s="21" t="s">
        <v>119</v>
      </c>
      <c r="B25" s="21" t="s">
        <v>118</v>
      </c>
      <c r="C25" s="21" t="s">
        <v>120</v>
      </c>
      <c r="D25" s="24">
        <v>220000</v>
      </c>
      <c r="E25" s="22">
        <v>15309.91</v>
      </c>
      <c r="F25" s="23">
        <v>1.4676934047560899</v>
      </c>
    </row>
    <row r="26" spans="1:6" x14ac:dyDescent="0.2">
      <c r="A26" s="21" t="s">
        <v>135</v>
      </c>
      <c r="B26" s="21" t="s">
        <v>134</v>
      </c>
      <c r="C26" s="21" t="s">
        <v>90</v>
      </c>
      <c r="D26" s="24">
        <v>1500000</v>
      </c>
      <c r="E26" s="22">
        <v>15246</v>
      </c>
      <c r="F26" s="23">
        <v>1.4615666355263599</v>
      </c>
    </row>
    <row r="27" spans="1:6" x14ac:dyDescent="0.2">
      <c r="A27" s="21" t="s">
        <v>214</v>
      </c>
      <c r="B27" s="21" t="s">
        <v>213</v>
      </c>
      <c r="C27" s="21" t="s">
        <v>85</v>
      </c>
      <c r="D27" s="24">
        <v>800000</v>
      </c>
      <c r="E27" s="22">
        <v>14618</v>
      </c>
      <c r="F27" s="23">
        <v>1.40136305116911</v>
      </c>
    </row>
    <row r="28" spans="1:6" x14ac:dyDescent="0.2">
      <c r="A28" s="21" t="s">
        <v>133</v>
      </c>
      <c r="B28" s="21" t="s">
        <v>132</v>
      </c>
      <c r="C28" s="21" t="s">
        <v>106</v>
      </c>
      <c r="D28" s="24">
        <v>321077</v>
      </c>
      <c r="E28" s="22">
        <v>13605.798409999999</v>
      </c>
      <c r="F28" s="23">
        <v>1.3043277584778701</v>
      </c>
    </row>
    <row r="29" spans="1:6" x14ac:dyDescent="0.2">
      <c r="A29" s="21" t="s">
        <v>163</v>
      </c>
      <c r="B29" s="21" t="s">
        <v>162</v>
      </c>
      <c r="C29" s="21" t="s">
        <v>152</v>
      </c>
      <c r="D29" s="24">
        <v>3300000</v>
      </c>
      <c r="E29" s="22">
        <v>12802.35</v>
      </c>
      <c r="F29" s="23">
        <v>1.2273047105031401</v>
      </c>
    </row>
    <row r="30" spans="1:6" x14ac:dyDescent="0.2">
      <c r="A30" s="21" t="s">
        <v>130</v>
      </c>
      <c r="B30" s="21" t="s">
        <v>129</v>
      </c>
      <c r="C30" s="21" t="s">
        <v>131</v>
      </c>
      <c r="D30" s="24">
        <v>3853333</v>
      </c>
      <c r="E30" s="22">
        <v>12430.85226</v>
      </c>
      <c r="F30" s="23">
        <v>1.1916908641199899</v>
      </c>
    </row>
    <row r="31" spans="1:6" x14ac:dyDescent="0.2">
      <c r="A31" s="21" t="s">
        <v>154</v>
      </c>
      <c r="B31" s="21" t="s">
        <v>153</v>
      </c>
      <c r="C31" s="21" t="s">
        <v>144</v>
      </c>
      <c r="D31" s="24">
        <v>20000000</v>
      </c>
      <c r="E31" s="22">
        <v>11860</v>
      </c>
      <c r="F31" s="23">
        <v>1.13696578101421</v>
      </c>
    </row>
    <row r="32" spans="1:6" x14ac:dyDescent="0.2">
      <c r="A32" s="21" t="s">
        <v>178</v>
      </c>
      <c r="B32" s="21" t="s">
        <v>177</v>
      </c>
      <c r="C32" s="21" t="s">
        <v>179</v>
      </c>
      <c r="D32" s="24">
        <v>2600000</v>
      </c>
      <c r="E32" s="22">
        <v>11733.8</v>
      </c>
      <c r="F32" s="23">
        <v>1.1248675447946499</v>
      </c>
    </row>
    <row r="33" spans="1:6" x14ac:dyDescent="0.2">
      <c r="A33" s="21" t="s">
        <v>146</v>
      </c>
      <c r="B33" s="21" t="s">
        <v>145</v>
      </c>
      <c r="C33" s="21" t="s">
        <v>117</v>
      </c>
      <c r="D33" s="24">
        <v>1483022</v>
      </c>
      <c r="E33" s="22">
        <v>11709.941709999999</v>
      </c>
      <c r="F33" s="23">
        <v>1.1225803559815299</v>
      </c>
    </row>
    <row r="34" spans="1:6" x14ac:dyDescent="0.2">
      <c r="A34" s="21" t="s">
        <v>270</v>
      </c>
      <c r="B34" s="21" t="s">
        <v>269</v>
      </c>
      <c r="C34" s="21" t="s">
        <v>271</v>
      </c>
      <c r="D34" s="24">
        <v>1600000</v>
      </c>
      <c r="E34" s="22">
        <v>11464.8</v>
      </c>
      <c r="F34" s="23">
        <v>1.09907970372442</v>
      </c>
    </row>
    <row r="35" spans="1:6" x14ac:dyDescent="0.2">
      <c r="A35" s="21" t="s">
        <v>290</v>
      </c>
      <c r="B35" s="21" t="s">
        <v>289</v>
      </c>
      <c r="C35" s="21" t="s">
        <v>152</v>
      </c>
      <c r="D35" s="24">
        <v>300000</v>
      </c>
      <c r="E35" s="22">
        <v>10848.15</v>
      </c>
      <c r="F35" s="23">
        <v>1.0399641937023001</v>
      </c>
    </row>
    <row r="36" spans="1:6" x14ac:dyDescent="0.2">
      <c r="A36" s="21" t="s">
        <v>156</v>
      </c>
      <c r="B36" s="21" t="s">
        <v>155</v>
      </c>
      <c r="C36" s="21" t="s">
        <v>117</v>
      </c>
      <c r="D36" s="24">
        <v>2100000</v>
      </c>
      <c r="E36" s="22">
        <v>10732.05</v>
      </c>
      <c r="F36" s="23">
        <v>1.02883419984262</v>
      </c>
    </row>
    <row r="37" spans="1:6" x14ac:dyDescent="0.2">
      <c r="A37" s="21" t="s">
        <v>158</v>
      </c>
      <c r="B37" s="21" t="s">
        <v>157</v>
      </c>
      <c r="C37" s="21" t="s">
        <v>159</v>
      </c>
      <c r="D37" s="24">
        <v>500000</v>
      </c>
      <c r="E37" s="22">
        <v>10700.75</v>
      </c>
      <c r="F37" s="23">
        <v>1.02583360718278</v>
      </c>
    </row>
    <row r="38" spans="1:6" x14ac:dyDescent="0.2">
      <c r="A38" s="21" t="s">
        <v>173</v>
      </c>
      <c r="B38" s="21" t="s">
        <v>172</v>
      </c>
      <c r="C38" s="21" t="s">
        <v>138</v>
      </c>
      <c r="D38" s="24">
        <v>2400000</v>
      </c>
      <c r="E38" s="22">
        <v>10542</v>
      </c>
      <c r="F38" s="23">
        <v>1.01061494632814</v>
      </c>
    </row>
    <row r="39" spans="1:6" x14ac:dyDescent="0.2">
      <c r="A39" s="21" t="s">
        <v>259</v>
      </c>
      <c r="B39" s="21" t="s">
        <v>258</v>
      </c>
      <c r="C39" s="21" t="s">
        <v>101</v>
      </c>
      <c r="D39" s="24">
        <v>12000000</v>
      </c>
      <c r="E39" s="22">
        <v>9180</v>
      </c>
      <c r="F39" s="23">
        <v>0.88004602611386296</v>
      </c>
    </row>
    <row r="40" spans="1:6" x14ac:dyDescent="0.2">
      <c r="A40" s="21" t="s">
        <v>140</v>
      </c>
      <c r="B40" s="21" t="s">
        <v>139</v>
      </c>
      <c r="C40" s="21" t="s">
        <v>141</v>
      </c>
      <c r="D40" s="24">
        <v>1100000</v>
      </c>
      <c r="E40" s="22">
        <v>8750.5</v>
      </c>
      <c r="F40" s="23">
        <v>0.83887175942367698</v>
      </c>
    </row>
    <row r="41" spans="1:6" x14ac:dyDescent="0.2">
      <c r="A41" s="21" t="s">
        <v>635</v>
      </c>
      <c r="B41" s="21" t="s">
        <v>634</v>
      </c>
      <c r="C41" s="21" t="s">
        <v>106</v>
      </c>
      <c r="D41" s="24">
        <v>1980000</v>
      </c>
      <c r="E41" s="22">
        <v>8315.01</v>
      </c>
      <c r="F41" s="23">
        <v>0.79712325790817395</v>
      </c>
    </row>
    <row r="42" spans="1:6" x14ac:dyDescent="0.2">
      <c r="A42" s="21" t="s">
        <v>244</v>
      </c>
      <c r="B42" s="21" t="s">
        <v>243</v>
      </c>
      <c r="C42" s="21" t="s">
        <v>152</v>
      </c>
      <c r="D42" s="24">
        <v>4000000</v>
      </c>
      <c r="E42" s="22">
        <v>8226</v>
      </c>
      <c r="F42" s="23">
        <v>0.78859026261575604</v>
      </c>
    </row>
    <row r="43" spans="1:6" x14ac:dyDescent="0.2">
      <c r="A43" s="21" t="s">
        <v>479</v>
      </c>
      <c r="B43" s="21" t="s">
        <v>478</v>
      </c>
      <c r="C43" s="21" t="s">
        <v>138</v>
      </c>
      <c r="D43" s="24">
        <v>1000000</v>
      </c>
      <c r="E43" s="22">
        <v>7998.5</v>
      </c>
      <c r="F43" s="23">
        <v>0.76678084312328298</v>
      </c>
    </row>
    <row r="44" spans="1:6" x14ac:dyDescent="0.2">
      <c r="A44" s="21" t="s">
        <v>637</v>
      </c>
      <c r="B44" s="21" t="s">
        <v>636</v>
      </c>
      <c r="C44" s="21" t="s">
        <v>144</v>
      </c>
      <c r="D44" s="24">
        <v>2277895</v>
      </c>
      <c r="E44" s="22">
        <v>7879.238805</v>
      </c>
      <c r="F44" s="23">
        <v>0.75534779947084896</v>
      </c>
    </row>
    <row r="45" spans="1:6" x14ac:dyDescent="0.2">
      <c r="A45" s="21" t="s">
        <v>181</v>
      </c>
      <c r="B45" s="21" t="s">
        <v>180</v>
      </c>
      <c r="C45" s="21" t="s">
        <v>120</v>
      </c>
      <c r="D45" s="24">
        <v>320000</v>
      </c>
      <c r="E45" s="22">
        <v>7813.12</v>
      </c>
      <c r="F45" s="23">
        <v>0.74900928186827298</v>
      </c>
    </row>
    <row r="46" spans="1:6" x14ac:dyDescent="0.2">
      <c r="A46" s="21" t="s">
        <v>171</v>
      </c>
      <c r="B46" s="21" t="s">
        <v>170</v>
      </c>
      <c r="C46" s="21" t="s">
        <v>128</v>
      </c>
      <c r="D46" s="24">
        <v>2826673</v>
      </c>
      <c r="E46" s="22">
        <v>7453.9367009999996</v>
      </c>
      <c r="F46" s="23">
        <v>0.71457596651626698</v>
      </c>
    </row>
    <row r="47" spans="1:6" x14ac:dyDescent="0.2">
      <c r="A47" s="21" t="s">
        <v>273</v>
      </c>
      <c r="B47" s="21" t="s">
        <v>272</v>
      </c>
      <c r="C47" s="21" t="s">
        <v>106</v>
      </c>
      <c r="D47" s="24">
        <v>1000000</v>
      </c>
      <c r="E47" s="22">
        <v>7337</v>
      </c>
      <c r="F47" s="23">
        <v>0.70336576182978405</v>
      </c>
    </row>
    <row r="48" spans="1:6" x14ac:dyDescent="0.2">
      <c r="A48" s="21" t="s">
        <v>125</v>
      </c>
      <c r="B48" s="21" t="s">
        <v>124</v>
      </c>
      <c r="C48" s="21" t="s">
        <v>85</v>
      </c>
      <c r="D48" s="24">
        <v>600000</v>
      </c>
      <c r="E48" s="22">
        <v>7320.6</v>
      </c>
      <c r="F48" s="23">
        <v>0.70179356631472201</v>
      </c>
    </row>
    <row r="49" spans="1:9" x14ac:dyDescent="0.2">
      <c r="A49" s="21" t="s">
        <v>216</v>
      </c>
      <c r="B49" s="21" t="s">
        <v>215</v>
      </c>
      <c r="C49" s="21" t="s">
        <v>111</v>
      </c>
      <c r="D49" s="24">
        <v>3500000</v>
      </c>
      <c r="E49" s="22">
        <v>7269.5</v>
      </c>
      <c r="F49" s="23">
        <v>0.69689483516718198</v>
      </c>
    </row>
    <row r="50" spans="1:9" x14ac:dyDescent="0.2">
      <c r="A50" s="21" t="s">
        <v>590</v>
      </c>
      <c r="B50" s="21" t="s">
        <v>589</v>
      </c>
      <c r="C50" s="21" t="s">
        <v>138</v>
      </c>
      <c r="D50" s="24">
        <v>450000</v>
      </c>
      <c r="E50" s="22">
        <v>6736.95</v>
      </c>
      <c r="F50" s="23">
        <v>0.64584162043875704</v>
      </c>
    </row>
    <row r="51" spans="1:9" x14ac:dyDescent="0.2">
      <c r="A51" s="21" t="s">
        <v>183</v>
      </c>
      <c r="B51" s="21" t="s">
        <v>182</v>
      </c>
      <c r="C51" s="21" t="s">
        <v>184</v>
      </c>
      <c r="D51" s="24">
        <v>400000</v>
      </c>
      <c r="E51" s="22">
        <v>6216.8</v>
      </c>
      <c r="F51" s="23">
        <v>0.59597713890464799</v>
      </c>
    </row>
    <row r="52" spans="1:9" x14ac:dyDescent="0.2">
      <c r="A52" s="21" t="s">
        <v>278</v>
      </c>
      <c r="B52" s="21" t="s">
        <v>277</v>
      </c>
      <c r="C52" s="21" t="s">
        <v>85</v>
      </c>
      <c r="D52" s="24">
        <v>3000000</v>
      </c>
      <c r="E52" s="22">
        <v>5412</v>
      </c>
      <c r="F52" s="23">
        <v>0.51882451997039503</v>
      </c>
    </row>
    <row r="53" spans="1:9" x14ac:dyDescent="0.2">
      <c r="A53" s="21" t="s">
        <v>194</v>
      </c>
      <c r="B53" s="21" t="s">
        <v>193</v>
      </c>
      <c r="C53" s="21" t="s">
        <v>195</v>
      </c>
      <c r="D53" s="24">
        <v>1600000</v>
      </c>
      <c r="E53" s="22">
        <v>5303.2</v>
      </c>
      <c r="F53" s="23">
        <v>0.50839434484608303</v>
      </c>
    </row>
    <row r="54" spans="1:9" x14ac:dyDescent="0.2">
      <c r="A54" s="21" t="s">
        <v>191</v>
      </c>
      <c r="B54" s="21" t="s">
        <v>190</v>
      </c>
      <c r="C54" s="21" t="s">
        <v>192</v>
      </c>
      <c r="D54" s="24">
        <v>180296</v>
      </c>
      <c r="E54" s="22">
        <v>4548.2370440000004</v>
      </c>
      <c r="F54" s="23">
        <v>0.43601938304968002</v>
      </c>
    </row>
    <row r="55" spans="1:9" x14ac:dyDescent="0.2">
      <c r="A55" s="21" t="s">
        <v>492</v>
      </c>
      <c r="B55" s="21" t="s">
        <v>491</v>
      </c>
      <c r="C55" s="21" t="s">
        <v>101</v>
      </c>
      <c r="D55" s="24">
        <v>974000</v>
      </c>
      <c r="E55" s="22">
        <v>4122.942</v>
      </c>
      <c r="F55" s="23">
        <v>0.39524822690609401</v>
      </c>
    </row>
    <row r="56" spans="1:9" x14ac:dyDescent="0.2">
      <c r="A56" s="21" t="s">
        <v>186</v>
      </c>
      <c r="B56" s="21" t="s">
        <v>185</v>
      </c>
      <c r="C56" s="21" t="s">
        <v>101</v>
      </c>
      <c r="D56" s="24">
        <v>1500000</v>
      </c>
      <c r="E56" s="22">
        <v>3527.25</v>
      </c>
      <c r="F56" s="23">
        <v>0.338141867713521</v>
      </c>
    </row>
    <row r="57" spans="1:9" x14ac:dyDescent="0.2">
      <c r="A57" s="21" t="s">
        <v>639</v>
      </c>
      <c r="B57" s="21" t="s">
        <v>638</v>
      </c>
      <c r="C57" s="21" t="s">
        <v>179</v>
      </c>
      <c r="D57" s="24">
        <v>450000</v>
      </c>
      <c r="E57" s="22">
        <v>3080.7</v>
      </c>
      <c r="F57" s="23">
        <v>0.295333092881152</v>
      </c>
    </row>
    <row r="58" spans="1:9" x14ac:dyDescent="0.2">
      <c r="A58" s="20" t="s">
        <v>27</v>
      </c>
      <c r="B58" s="20"/>
      <c r="C58" s="20"/>
      <c r="D58" s="20"/>
      <c r="E58" s="25">
        <f>SUM(E7:E57)</f>
        <v>1009402.4519299999</v>
      </c>
      <c r="F58" s="26">
        <f>SUM(F7:F57)</f>
        <v>96.766951696142286</v>
      </c>
      <c r="G58" s="14"/>
      <c r="H58" s="14"/>
      <c r="I58" s="14"/>
    </row>
    <row r="59" spans="1:9" x14ac:dyDescent="0.2">
      <c r="A59" s="21"/>
      <c r="B59" s="21"/>
      <c r="C59" s="21"/>
      <c r="D59" s="21"/>
      <c r="E59" s="22"/>
      <c r="F59" s="23"/>
    </row>
    <row r="60" spans="1:9" x14ac:dyDescent="0.2">
      <c r="A60" s="20" t="s">
        <v>219</v>
      </c>
      <c r="B60" s="21"/>
      <c r="C60" s="21"/>
      <c r="D60" s="21"/>
      <c r="E60" s="22"/>
      <c r="F60" s="23"/>
    </row>
    <row r="61" spans="1:9" x14ac:dyDescent="0.2">
      <c r="A61" s="21"/>
      <c r="B61" s="21" t="s">
        <v>220</v>
      </c>
      <c r="C61" s="21" t="s">
        <v>141</v>
      </c>
      <c r="D61" s="24">
        <v>73500</v>
      </c>
      <c r="E61" s="22">
        <v>7.3499999999999998E-3</v>
      </c>
      <c r="F61" s="23">
        <v>7.0461201437221101E-7</v>
      </c>
    </row>
    <row r="62" spans="1:9" x14ac:dyDescent="0.2">
      <c r="A62" s="21"/>
      <c r="B62" s="21" t="s">
        <v>640</v>
      </c>
      <c r="C62" s="21" t="s">
        <v>192</v>
      </c>
      <c r="D62" s="24">
        <v>45000</v>
      </c>
      <c r="E62" s="22">
        <v>4.4999999999999997E-3</v>
      </c>
      <c r="F62" s="23">
        <v>4.31395110840129E-7</v>
      </c>
    </row>
    <row r="63" spans="1:9" x14ac:dyDescent="0.2">
      <c r="A63" s="20" t="s">
        <v>27</v>
      </c>
      <c r="B63" s="20"/>
      <c r="C63" s="20"/>
      <c r="D63" s="20"/>
      <c r="E63" s="25">
        <f>SUM(E60:E62)</f>
        <v>1.1849999999999999E-2</v>
      </c>
      <c r="F63" s="26">
        <f>SUM(F60:F62)</f>
        <v>1.1360071252123401E-6</v>
      </c>
      <c r="G63" s="14"/>
      <c r="H63" s="14"/>
      <c r="I63" s="14"/>
    </row>
    <row r="64" spans="1:9" x14ac:dyDescent="0.2">
      <c r="A64" s="21"/>
      <c r="B64" s="21"/>
      <c r="C64" s="21"/>
      <c r="D64" s="21"/>
      <c r="E64" s="22"/>
      <c r="F64" s="23"/>
    </row>
    <row r="65" spans="1:9" x14ac:dyDescent="0.2">
      <c r="A65" s="20" t="s">
        <v>30</v>
      </c>
      <c r="B65" s="20"/>
      <c r="C65" s="20"/>
      <c r="D65" s="20"/>
      <c r="E65" s="25">
        <f>E58+E63</f>
        <v>1009402.4637799999</v>
      </c>
      <c r="F65" s="26">
        <f>F58+F63</f>
        <v>96.766952832149414</v>
      </c>
      <c r="G65" s="14"/>
      <c r="H65" s="14"/>
      <c r="I65" s="14"/>
    </row>
    <row r="66" spans="1:9" x14ac:dyDescent="0.2">
      <c r="A66" s="20"/>
      <c r="B66" s="20"/>
      <c r="C66" s="20"/>
      <c r="D66" s="20"/>
      <c r="E66" s="25"/>
      <c r="F66" s="26"/>
      <c r="G66" s="14"/>
      <c r="H66" s="14"/>
      <c r="I66" s="14"/>
    </row>
    <row r="67" spans="1:9" x14ac:dyDescent="0.2">
      <c r="A67" s="20" t="s">
        <v>32</v>
      </c>
      <c r="B67" s="20"/>
      <c r="C67" s="20"/>
      <c r="D67" s="20"/>
      <c r="E67" s="25">
        <f>E69-(E58+E63)</f>
        <v>33724.79634040012</v>
      </c>
      <c r="F67" s="26">
        <f>F69-(F58+F63)</f>
        <v>3.2330471678505859</v>
      </c>
      <c r="G67" s="14"/>
      <c r="H67" s="14"/>
      <c r="I67" s="14"/>
    </row>
    <row r="68" spans="1:9" x14ac:dyDescent="0.2">
      <c r="A68" s="20"/>
      <c r="B68" s="20"/>
      <c r="C68" s="20"/>
      <c r="D68" s="20"/>
      <c r="E68" s="25"/>
      <c r="F68" s="26"/>
      <c r="G68" s="14"/>
      <c r="H68" s="14"/>
      <c r="I68" s="14"/>
    </row>
    <row r="69" spans="1:9" x14ac:dyDescent="0.2">
      <c r="A69" s="27" t="s">
        <v>31</v>
      </c>
      <c r="B69" s="27"/>
      <c r="C69" s="27"/>
      <c r="D69" s="27"/>
      <c r="E69" s="28">
        <v>1043127.2601204</v>
      </c>
      <c r="F69" s="29">
        <v>100</v>
      </c>
      <c r="G69" s="14"/>
      <c r="H69" s="14"/>
      <c r="I69" s="14"/>
    </row>
    <row r="70" spans="1:9" x14ac:dyDescent="0.2">
      <c r="F70" s="15" t="s">
        <v>608</v>
      </c>
    </row>
    <row r="71" spans="1:9" x14ac:dyDescent="0.2">
      <c r="A71" s="14" t="s">
        <v>34</v>
      </c>
      <c r="F71" s="15"/>
    </row>
    <row r="72" spans="1:9" x14ac:dyDescent="0.2">
      <c r="A72" s="14" t="s">
        <v>825</v>
      </c>
    </row>
    <row r="73" spans="1:9" x14ac:dyDescent="0.2">
      <c r="A73" s="14"/>
    </row>
    <row r="74" spans="1:9" x14ac:dyDescent="0.2">
      <c r="A74" s="14" t="s">
        <v>35</v>
      </c>
    </row>
    <row r="75" spans="1:9" x14ac:dyDescent="0.2">
      <c r="A75" s="14" t="s">
        <v>36</v>
      </c>
    </row>
    <row r="76" spans="1:9" x14ac:dyDescent="0.2">
      <c r="A76" s="14" t="s">
        <v>37</v>
      </c>
      <c r="B76" s="14"/>
      <c r="C76" s="30" t="s">
        <v>39</v>
      </c>
      <c r="D76" s="14" t="s">
        <v>38</v>
      </c>
    </row>
    <row r="77" spans="1:9" x14ac:dyDescent="0.2">
      <c r="A77" s="7" t="s">
        <v>73</v>
      </c>
      <c r="C77" s="31">
        <v>861.07749999999999</v>
      </c>
      <c r="D77" s="31">
        <v>1012.6435</v>
      </c>
    </row>
    <row r="78" spans="1:9" x14ac:dyDescent="0.2">
      <c r="A78" s="7" t="s">
        <v>75</v>
      </c>
      <c r="C78" s="31">
        <v>42.349499999999999</v>
      </c>
      <c r="D78" s="31">
        <v>49.803800000000003</v>
      </c>
    </row>
    <row r="79" spans="1:9" x14ac:dyDescent="0.2">
      <c r="A79" s="7" t="s">
        <v>74</v>
      </c>
      <c r="C79" s="31">
        <v>936.26089999999999</v>
      </c>
      <c r="D79" s="31">
        <v>1105.0101</v>
      </c>
    </row>
    <row r="80" spans="1:9" x14ac:dyDescent="0.2">
      <c r="A80" s="7" t="s">
        <v>76</v>
      </c>
      <c r="C80" s="31">
        <v>47.817900000000002</v>
      </c>
      <c r="D80" s="31">
        <v>56.4345</v>
      </c>
    </row>
    <row r="82" spans="1:4" x14ac:dyDescent="0.2">
      <c r="A82" s="7" t="s">
        <v>40</v>
      </c>
    </row>
    <row r="84" spans="1:4" x14ac:dyDescent="0.2">
      <c r="A84" s="14" t="s">
        <v>41</v>
      </c>
      <c r="D84" s="30" t="s">
        <v>42</v>
      </c>
    </row>
    <row r="86" spans="1:4" x14ac:dyDescent="0.2">
      <c r="A86" s="14" t="s">
        <v>218</v>
      </c>
      <c r="D86" s="35">
        <v>6.1300503673257199E-2</v>
      </c>
    </row>
    <row r="88" spans="1:4" x14ac:dyDescent="0.2">
      <c r="A88" s="76" t="s">
        <v>819</v>
      </c>
      <c r="B88" s="76"/>
      <c r="C88" s="76"/>
      <c r="D88" s="30" t="s">
        <v>42</v>
      </c>
    </row>
    <row r="89" spans="1:4" x14ac:dyDescent="0.2">
      <c r="A89" s="7" t="s">
        <v>820</v>
      </c>
    </row>
    <row r="90" spans="1:4" x14ac:dyDescent="0.2">
      <c r="A90" s="36" t="s">
        <v>821</v>
      </c>
    </row>
    <row r="92" spans="1:4" x14ac:dyDescent="0.2">
      <c r="A92" s="14" t="s">
        <v>802</v>
      </c>
    </row>
    <row r="93" spans="1:4" x14ac:dyDescent="0.2">
      <c r="A93" s="14"/>
    </row>
    <row r="94" spans="1:4" x14ac:dyDescent="0.2">
      <c r="A94" s="37" t="s">
        <v>795</v>
      </c>
    </row>
    <row r="95" spans="1:4" x14ac:dyDescent="0.2">
      <c r="A95" s="38"/>
    </row>
    <row r="96" spans="1:4" x14ac:dyDescent="0.2">
      <c r="A96" s="39"/>
    </row>
    <row r="97" spans="1:1" x14ac:dyDescent="0.2">
      <c r="A97" s="39"/>
    </row>
    <row r="98" spans="1:1" x14ac:dyDescent="0.2">
      <c r="A98" s="39"/>
    </row>
    <row r="99" spans="1:1" x14ac:dyDescent="0.2">
      <c r="A99" s="39"/>
    </row>
    <row r="100" spans="1:1" x14ac:dyDescent="0.2">
      <c r="A100" s="39"/>
    </row>
    <row r="101" spans="1:1" x14ac:dyDescent="0.2">
      <c r="A101" s="39"/>
    </row>
    <row r="102" spans="1:1" x14ac:dyDescent="0.2">
      <c r="A102" s="39"/>
    </row>
    <row r="103" spans="1:1" x14ac:dyDescent="0.2">
      <c r="A103" s="39"/>
    </row>
    <row r="104" spans="1:1" x14ac:dyDescent="0.2">
      <c r="A104" s="39"/>
    </row>
    <row r="105" spans="1:1" x14ac:dyDescent="0.2">
      <c r="A105" s="39"/>
    </row>
    <row r="106" spans="1:1" x14ac:dyDescent="0.2">
      <c r="A106" s="39"/>
    </row>
    <row r="107" spans="1:1" x14ac:dyDescent="0.2">
      <c r="A107" s="39"/>
    </row>
    <row r="108" spans="1:1" x14ac:dyDescent="0.2">
      <c r="A108" s="37" t="s">
        <v>806</v>
      </c>
    </row>
    <row r="109" spans="1:1" x14ac:dyDescent="0.2">
      <c r="A109" s="39"/>
    </row>
    <row r="110" spans="1:1" x14ac:dyDescent="0.2">
      <c r="A110" s="37" t="s">
        <v>796</v>
      </c>
    </row>
    <row r="111" spans="1:1" x14ac:dyDescent="0.2">
      <c r="A111" s="39"/>
    </row>
    <row r="112" spans="1:1" x14ac:dyDescent="0.2">
      <c r="A112" s="39"/>
    </row>
    <row r="113" spans="1:1" x14ac:dyDescent="0.2">
      <c r="A113" s="39"/>
    </row>
    <row r="114" spans="1:1" x14ac:dyDescent="0.2">
      <c r="A114" s="39"/>
    </row>
    <row r="115" spans="1:1" x14ac:dyDescent="0.2">
      <c r="A115" s="39"/>
    </row>
    <row r="116" spans="1:1" x14ac:dyDescent="0.2">
      <c r="A116" s="39"/>
    </row>
    <row r="117" spans="1:1" x14ac:dyDescent="0.2">
      <c r="A117" s="39"/>
    </row>
    <row r="118" spans="1:1" x14ac:dyDescent="0.2">
      <c r="A118" s="39"/>
    </row>
    <row r="119" spans="1:1" x14ac:dyDescent="0.2">
      <c r="A119" s="39"/>
    </row>
    <row r="120" spans="1:1" x14ac:dyDescent="0.2">
      <c r="A120" s="39"/>
    </row>
    <row r="121" spans="1:1" x14ac:dyDescent="0.2">
      <c r="A121" s="39"/>
    </row>
    <row r="122" spans="1:1" x14ac:dyDescent="0.2">
      <c r="A122" s="39"/>
    </row>
    <row r="124" spans="1:1" x14ac:dyDescent="0.2">
      <c r="A124" s="14" t="s">
        <v>807</v>
      </c>
    </row>
  </sheetData>
  <mergeCells count="2">
    <mergeCell ref="A1:F1"/>
    <mergeCell ref="A88:C88"/>
  </mergeCells>
  <conditionalFormatting sqref="F2:F3 F5:F91">
    <cfRule type="cellIs" dxfId="45" priority="2" stopIfTrue="1" operator="between">
      <formula>0.009</formula>
      <formula>-0.009</formula>
    </cfRule>
  </conditionalFormatting>
  <conditionalFormatting sqref="F92:F226">
    <cfRule type="cellIs" dxfId="44" priority="1" stopIfTrue="1" operator="between">
      <formula>0.009</formula>
      <formula>-0.009</formula>
    </cfRule>
  </conditionalFormatting>
  <hyperlinks>
    <hyperlink ref="A90" r:id="rId1" tooltip="https://www.franklintempletonindia.com/investor/reports" xr:uid="{00000000-0004-0000-1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25"/>
  <sheetViews>
    <sheetView workbookViewId="0">
      <selection sqref="A1:F1"/>
    </sheetView>
  </sheetViews>
  <sheetFormatPr defaultColWidth="9.140625" defaultRowHeight="11.25" x14ac:dyDescent="0.2"/>
  <cols>
    <col min="1" max="1" width="38.5703125" style="7" bestFit="1" customWidth="1"/>
    <col min="2" max="2" width="34.140625" style="7" bestFit="1" customWidth="1"/>
    <col min="3" max="3" width="35.42578125" style="7" bestFit="1" customWidth="1"/>
    <col min="4" max="4" width="15.42578125" style="7" bestFit="1" customWidth="1"/>
    <col min="5" max="5" width="22.85546875" style="10" customWidth="1"/>
    <col min="6" max="6" width="13.5703125" style="11" bestFit="1" customWidth="1"/>
    <col min="7" max="16384" width="9.140625" style="7"/>
  </cols>
  <sheetData>
    <row r="1" spans="1:6" s="1" customFormat="1" ht="15" x14ac:dyDescent="0.2">
      <c r="A1" s="67" t="s">
        <v>18</v>
      </c>
      <c r="B1" s="68"/>
      <c r="C1" s="68"/>
      <c r="D1" s="68"/>
      <c r="E1" s="68"/>
      <c r="F1" s="6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284</v>
      </c>
      <c r="D4" s="13" t="s">
        <v>1</v>
      </c>
      <c r="E4" s="40" t="s">
        <v>6</v>
      </c>
      <c r="F4" s="12" t="s">
        <v>3</v>
      </c>
    </row>
    <row r="5" spans="1:6" x14ac:dyDescent="0.2">
      <c r="A5" s="16" t="s">
        <v>82</v>
      </c>
      <c r="B5" s="17"/>
      <c r="C5" s="17"/>
      <c r="D5" s="17"/>
      <c r="E5" s="18"/>
      <c r="F5" s="19"/>
    </row>
    <row r="6" spans="1:6" x14ac:dyDescent="0.2">
      <c r="A6" s="20" t="s">
        <v>26</v>
      </c>
      <c r="B6" s="21"/>
      <c r="C6" s="21"/>
      <c r="D6" s="21"/>
      <c r="E6" s="22"/>
      <c r="F6" s="23"/>
    </row>
    <row r="7" spans="1:6" x14ac:dyDescent="0.2">
      <c r="A7" s="21" t="s">
        <v>84</v>
      </c>
      <c r="B7" s="21" t="s">
        <v>83</v>
      </c>
      <c r="C7" s="21" t="s">
        <v>85</v>
      </c>
      <c r="D7" s="24">
        <v>925000</v>
      </c>
      <c r="E7" s="22">
        <v>15060.387500000001</v>
      </c>
      <c r="F7" s="23">
        <v>5.6405178324346901</v>
      </c>
    </row>
    <row r="8" spans="1:6" x14ac:dyDescent="0.2">
      <c r="A8" s="21" t="s">
        <v>87</v>
      </c>
      <c r="B8" s="21" t="s">
        <v>86</v>
      </c>
      <c r="C8" s="21" t="s">
        <v>85</v>
      </c>
      <c r="D8" s="24">
        <v>1400000</v>
      </c>
      <c r="E8" s="22">
        <v>12471.9</v>
      </c>
      <c r="F8" s="23">
        <v>4.67106004771406</v>
      </c>
    </row>
    <row r="9" spans="1:6" x14ac:dyDescent="0.2">
      <c r="A9" s="21" t="s">
        <v>100</v>
      </c>
      <c r="B9" s="21" t="s">
        <v>99</v>
      </c>
      <c r="C9" s="21" t="s">
        <v>101</v>
      </c>
      <c r="D9" s="24">
        <v>370000</v>
      </c>
      <c r="E9" s="22">
        <v>9424.64</v>
      </c>
      <c r="F9" s="23">
        <v>3.5297796941995898</v>
      </c>
    </row>
    <row r="10" spans="1:6" x14ac:dyDescent="0.2">
      <c r="A10" s="21" t="s">
        <v>89</v>
      </c>
      <c r="B10" s="21" t="s">
        <v>88</v>
      </c>
      <c r="C10" s="21" t="s">
        <v>90</v>
      </c>
      <c r="D10" s="24">
        <v>550000</v>
      </c>
      <c r="E10" s="22">
        <v>8295.1</v>
      </c>
      <c r="F10" s="23">
        <v>3.1067367603807701</v>
      </c>
    </row>
    <row r="11" spans="1:6" x14ac:dyDescent="0.2">
      <c r="A11" s="21" t="s">
        <v>108</v>
      </c>
      <c r="B11" s="21" t="s">
        <v>107</v>
      </c>
      <c r="C11" s="21" t="s">
        <v>90</v>
      </c>
      <c r="D11" s="24">
        <v>700000</v>
      </c>
      <c r="E11" s="22">
        <v>7275.1</v>
      </c>
      <c r="F11" s="23">
        <v>2.72471948565371</v>
      </c>
    </row>
    <row r="12" spans="1:6" x14ac:dyDescent="0.2">
      <c r="A12" s="21" t="s">
        <v>545</v>
      </c>
      <c r="B12" s="21" t="s">
        <v>544</v>
      </c>
      <c r="C12" s="21" t="s">
        <v>159</v>
      </c>
      <c r="D12" s="24">
        <v>5000000</v>
      </c>
      <c r="E12" s="22">
        <v>7170</v>
      </c>
      <c r="F12" s="23">
        <v>2.6853567252872299</v>
      </c>
    </row>
    <row r="13" spans="1:6" x14ac:dyDescent="0.2">
      <c r="A13" s="21" t="s">
        <v>582</v>
      </c>
      <c r="B13" s="21" t="s">
        <v>581</v>
      </c>
      <c r="C13" s="21" t="s">
        <v>123</v>
      </c>
      <c r="D13" s="24">
        <v>389414</v>
      </c>
      <c r="E13" s="22">
        <v>6619.259172</v>
      </c>
      <c r="F13" s="23">
        <v>2.4790895584308799</v>
      </c>
    </row>
    <row r="14" spans="1:6" x14ac:dyDescent="0.2">
      <c r="A14" s="21" t="s">
        <v>621</v>
      </c>
      <c r="B14" s="21" t="s">
        <v>620</v>
      </c>
      <c r="C14" s="21" t="s">
        <v>195</v>
      </c>
      <c r="D14" s="24">
        <v>311515</v>
      </c>
      <c r="E14" s="22">
        <v>6254.2866549999999</v>
      </c>
      <c r="F14" s="23">
        <v>2.3423975914753701</v>
      </c>
    </row>
    <row r="15" spans="1:6" x14ac:dyDescent="0.2">
      <c r="A15" s="21" t="s">
        <v>642</v>
      </c>
      <c r="B15" s="21" t="s">
        <v>641</v>
      </c>
      <c r="C15" s="21" t="s">
        <v>141</v>
      </c>
      <c r="D15" s="24">
        <v>1440000</v>
      </c>
      <c r="E15" s="22">
        <v>5963.76</v>
      </c>
      <c r="F15" s="23">
        <v>2.23358759051589</v>
      </c>
    </row>
    <row r="16" spans="1:6" x14ac:dyDescent="0.2">
      <c r="A16" s="21" t="s">
        <v>596</v>
      </c>
      <c r="B16" s="21" t="s">
        <v>595</v>
      </c>
      <c r="C16" s="21" t="s">
        <v>106</v>
      </c>
      <c r="D16" s="24">
        <v>375000</v>
      </c>
      <c r="E16" s="22">
        <v>5912.0625</v>
      </c>
      <c r="F16" s="23">
        <v>2.2142254943784399</v>
      </c>
    </row>
    <row r="17" spans="1:6" x14ac:dyDescent="0.2">
      <c r="A17" s="21" t="s">
        <v>575</v>
      </c>
      <c r="B17" s="21" t="s">
        <v>574</v>
      </c>
      <c r="C17" s="21" t="s">
        <v>166</v>
      </c>
      <c r="D17" s="24">
        <v>9800000</v>
      </c>
      <c r="E17" s="22">
        <v>5713.4</v>
      </c>
      <c r="F17" s="23">
        <v>2.1398210759073999</v>
      </c>
    </row>
    <row r="18" spans="1:6" x14ac:dyDescent="0.2">
      <c r="A18" s="21" t="s">
        <v>644</v>
      </c>
      <c r="B18" s="21" t="s">
        <v>643</v>
      </c>
      <c r="C18" s="21" t="s">
        <v>120</v>
      </c>
      <c r="D18" s="24">
        <v>300000</v>
      </c>
      <c r="E18" s="22">
        <v>5588.4</v>
      </c>
      <c r="F18" s="23">
        <v>2.0930052334163398</v>
      </c>
    </row>
    <row r="19" spans="1:6" x14ac:dyDescent="0.2">
      <c r="A19" s="21" t="s">
        <v>94</v>
      </c>
      <c r="B19" s="21" t="s">
        <v>93</v>
      </c>
      <c r="C19" s="21" t="s">
        <v>95</v>
      </c>
      <c r="D19" s="24">
        <v>260000</v>
      </c>
      <c r="E19" s="22">
        <v>5423.08</v>
      </c>
      <c r="F19" s="23">
        <v>2.0310884727713598</v>
      </c>
    </row>
    <row r="20" spans="1:6" x14ac:dyDescent="0.2">
      <c r="A20" s="21" t="s">
        <v>530</v>
      </c>
      <c r="B20" s="21" t="s">
        <v>529</v>
      </c>
      <c r="C20" s="21" t="s">
        <v>85</v>
      </c>
      <c r="D20" s="24">
        <v>3900000</v>
      </c>
      <c r="E20" s="22">
        <v>5422.95</v>
      </c>
      <c r="F20" s="23">
        <v>2.03103978429517</v>
      </c>
    </row>
    <row r="21" spans="1:6" x14ac:dyDescent="0.2">
      <c r="A21" s="21" t="s">
        <v>534</v>
      </c>
      <c r="B21" s="21" t="s">
        <v>533</v>
      </c>
      <c r="C21" s="21" t="s">
        <v>488</v>
      </c>
      <c r="D21" s="24">
        <v>1200000</v>
      </c>
      <c r="E21" s="22">
        <v>5274.6</v>
      </c>
      <c r="F21" s="23">
        <v>1.9754787424267799</v>
      </c>
    </row>
    <row r="22" spans="1:6" x14ac:dyDescent="0.2">
      <c r="A22" s="21" t="s">
        <v>646</v>
      </c>
      <c r="B22" s="21" t="s">
        <v>645</v>
      </c>
      <c r="C22" s="21" t="s">
        <v>85</v>
      </c>
      <c r="D22" s="24">
        <v>800000</v>
      </c>
      <c r="E22" s="22">
        <v>5235.6000000000004</v>
      </c>
      <c r="F22" s="23">
        <v>1.9608721995695699</v>
      </c>
    </row>
    <row r="23" spans="1:6" x14ac:dyDescent="0.2">
      <c r="A23" s="21" t="s">
        <v>561</v>
      </c>
      <c r="B23" s="21" t="s">
        <v>560</v>
      </c>
      <c r="C23" s="21" t="s">
        <v>141</v>
      </c>
      <c r="D23" s="24">
        <v>2200000</v>
      </c>
      <c r="E23" s="22">
        <v>5161.2</v>
      </c>
      <c r="F23" s="23">
        <v>1.9330074101188901</v>
      </c>
    </row>
    <row r="24" spans="1:6" x14ac:dyDescent="0.2">
      <c r="A24" s="21" t="s">
        <v>154</v>
      </c>
      <c r="B24" s="21" t="s">
        <v>153</v>
      </c>
      <c r="C24" s="21" t="s">
        <v>144</v>
      </c>
      <c r="D24" s="24">
        <v>8500000</v>
      </c>
      <c r="E24" s="22">
        <v>5040.5</v>
      </c>
      <c r="F24" s="23">
        <v>1.88780203260952</v>
      </c>
    </row>
    <row r="25" spans="1:6" x14ac:dyDescent="0.2">
      <c r="A25" s="21" t="s">
        <v>606</v>
      </c>
      <c r="B25" s="21" t="s">
        <v>605</v>
      </c>
      <c r="C25" s="21" t="s">
        <v>488</v>
      </c>
      <c r="D25" s="24">
        <v>111907</v>
      </c>
      <c r="E25" s="22">
        <v>5010.747832</v>
      </c>
      <c r="F25" s="23">
        <v>1.8766590501226801</v>
      </c>
    </row>
    <row r="26" spans="1:6" x14ac:dyDescent="0.2">
      <c r="A26" s="21" t="s">
        <v>339</v>
      </c>
      <c r="B26" s="21" t="s">
        <v>338</v>
      </c>
      <c r="C26" s="21" t="s">
        <v>90</v>
      </c>
      <c r="D26" s="24">
        <v>250000</v>
      </c>
      <c r="E26" s="22">
        <v>4932</v>
      </c>
      <c r="F26" s="23">
        <v>1.84716588132728</v>
      </c>
    </row>
    <row r="27" spans="1:6" x14ac:dyDescent="0.2">
      <c r="A27" s="21" t="s">
        <v>119</v>
      </c>
      <c r="B27" s="21" t="s">
        <v>118</v>
      </c>
      <c r="C27" s="21" t="s">
        <v>120</v>
      </c>
      <c r="D27" s="24">
        <v>70000</v>
      </c>
      <c r="E27" s="22">
        <v>4871.335</v>
      </c>
      <c r="F27" s="23">
        <v>1.82444521664952</v>
      </c>
    </row>
    <row r="28" spans="1:6" x14ac:dyDescent="0.2">
      <c r="A28" s="21" t="s">
        <v>188</v>
      </c>
      <c r="B28" s="21" t="s">
        <v>187</v>
      </c>
      <c r="C28" s="21" t="s">
        <v>189</v>
      </c>
      <c r="D28" s="24">
        <v>1050000</v>
      </c>
      <c r="E28" s="22">
        <v>4707.1499999999996</v>
      </c>
      <c r="F28" s="23">
        <v>1.76295354385436</v>
      </c>
    </row>
    <row r="29" spans="1:6" x14ac:dyDescent="0.2">
      <c r="A29" s="21" t="s">
        <v>113</v>
      </c>
      <c r="B29" s="21" t="s">
        <v>112</v>
      </c>
      <c r="C29" s="21" t="s">
        <v>114</v>
      </c>
      <c r="D29" s="24">
        <v>800000</v>
      </c>
      <c r="E29" s="22">
        <v>4491.6000000000004</v>
      </c>
      <c r="F29" s="23">
        <v>1.6822243050627801</v>
      </c>
    </row>
    <row r="30" spans="1:6" x14ac:dyDescent="0.2">
      <c r="A30" s="21" t="s">
        <v>462</v>
      </c>
      <c r="B30" s="21" t="s">
        <v>461</v>
      </c>
      <c r="C30" s="21" t="s">
        <v>141</v>
      </c>
      <c r="D30" s="24">
        <v>600000</v>
      </c>
      <c r="E30" s="22">
        <v>4337.3999999999996</v>
      </c>
      <c r="F30" s="23">
        <v>1.6244722817658099</v>
      </c>
    </row>
    <row r="31" spans="1:6" x14ac:dyDescent="0.2">
      <c r="A31" s="21" t="s">
        <v>151</v>
      </c>
      <c r="B31" s="21" t="s">
        <v>150</v>
      </c>
      <c r="C31" s="21" t="s">
        <v>152</v>
      </c>
      <c r="D31" s="24">
        <v>50000</v>
      </c>
      <c r="E31" s="22">
        <v>4197.3</v>
      </c>
      <c r="F31" s="23">
        <v>1.57200108550183</v>
      </c>
    </row>
    <row r="32" spans="1:6" x14ac:dyDescent="0.2">
      <c r="A32" s="21" t="s">
        <v>648</v>
      </c>
      <c r="B32" s="21" t="s">
        <v>647</v>
      </c>
      <c r="C32" s="21" t="s">
        <v>179</v>
      </c>
      <c r="D32" s="24">
        <v>325000</v>
      </c>
      <c r="E32" s="22">
        <v>4001.7249999999999</v>
      </c>
      <c r="F32" s="23">
        <v>1.4987530183403099</v>
      </c>
    </row>
    <row r="33" spans="1:6" x14ac:dyDescent="0.2">
      <c r="A33" s="21" t="s">
        <v>255</v>
      </c>
      <c r="B33" s="21" t="s">
        <v>254</v>
      </c>
      <c r="C33" s="21" t="s">
        <v>114</v>
      </c>
      <c r="D33" s="24">
        <v>450000</v>
      </c>
      <c r="E33" s="22">
        <v>3933.2249999999999</v>
      </c>
      <c r="F33" s="23">
        <v>1.4730979366552099</v>
      </c>
    </row>
    <row r="34" spans="1:6" x14ac:dyDescent="0.2">
      <c r="A34" s="21" t="s">
        <v>194</v>
      </c>
      <c r="B34" s="21" t="s">
        <v>193</v>
      </c>
      <c r="C34" s="21" t="s">
        <v>195</v>
      </c>
      <c r="D34" s="24">
        <v>1175000</v>
      </c>
      <c r="E34" s="22">
        <v>3894.5374999999999</v>
      </c>
      <c r="F34" s="23">
        <v>1.45860843340423</v>
      </c>
    </row>
    <row r="35" spans="1:6" x14ac:dyDescent="0.2">
      <c r="A35" s="21" t="s">
        <v>588</v>
      </c>
      <c r="B35" s="21" t="s">
        <v>587</v>
      </c>
      <c r="C35" s="21" t="s">
        <v>90</v>
      </c>
      <c r="D35" s="24">
        <v>100000</v>
      </c>
      <c r="E35" s="22">
        <v>3884.1</v>
      </c>
      <c r="F35" s="23">
        <v>1.45469931055622</v>
      </c>
    </row>
    <row r="36" spans="1:6" x14ac:dyDescent="0.2">
      <c r="A36" s="21" t="s">
        <v>296</v>
      </c>
      <c r="B36" s="21" t="s">
        <v>295</v>
      </c>
      <c r="C36" s="21" t="s">
        <v>114</v>
      </c>
      <c r="D36" s="24">
        <v>250000</v>
      </c>
      <c r="E36" s="22">
        <v>3840.75</v>
      </c>
      <c r="F36" s="23">
        <v>1.43846357638032</v>
      </c>
    </row>
    <row r="37" spans="1:6" x14ac:dyDescent="0.2">
      <c r="A37" s="21" t="s">
        <v>598</v>
      </c>
      <c r="B37" s="21" t="s">
        <v>597</v>
      </c>
      <c r="C37" s="21" t="s">
        <v>471</v>
      </c>
      <c r="D37" s="24">
        <v>1500000</v>
      </c>
      <c r="E37" s="22">
        <v>3600.75</v>
      </c>
      <c r="F37" s="23">
        <v>1.34857715879749</v>
      </c>
    </row>
    <row r="38" spans="1:6" x14ac:dyDescent="0.2">
      <c r="A38" s="21" t="s">
        <v>140</v>
      </c>
      <c r="B38" s="21" t="s">
        <v>139</v>
      </c>
      <c r="C38" s="21" t="s">
        <v>141</v>
      </c>
      <c r="D38" s="24">
        <v>450000</v>
      </c>
      <c r="E38" s="22">
        <v>3579.75</v>
      </c>
      <c r="F38" s="23">
        <v>1.3407120972589901</v>
      </c>
    </row>
    <row r="39" spans="1:6" x14ac:dyDescent="0.2">
      <c r="A39" s="21" t="s">
        <v>579</v>
      </c>
      <c r="B39" s="21" t="s">
        <v>578</v>
      </c>
      <c r="C39" s="21" t="s">
        <v>580</v>
      </c>
      <c r="D39" s="24">
        <v>3100000</v>
      </c>
      <c r="E39" s="22">
        <v>3492.15</v>
      </c>
      <c r="F39" s="23">
        <v>1.3079035548412501</v>
      </c>
    </row>
    <row r="40" spans="1:6" x14ac:dyDescent="0.2">
      <c r="A40" s="21" t="s">
        <v>156</v>
      </c>
      <c r="B40" s="21" t="s">
        <v>155</v>
      </c>
      <c r="C40" s="21" t="s">
        <v>117</v>
      </c>
      <c r="D40" s="24">
        <v>650000</v>
      </c>
      <c r="E40" s="22">
        <v>3321.8249999999998</v>
      </c>
      <c r="F40" s="23">
        <v>1.24411228786294</v>
      </c>
    </row>
    <row r="41" spans="1:6" x14ac:dyDescent="0.2">
      <c r="A41" s="21" t="s">
        <v>244</v>
      </c>
      <c r="B41" s="21" t="s">
        <v>243</v>
      </c>
      <c r="C41" s="21" t="s">
        <v>152</v>
      </c>
      <c r="D41" s="24">
        <v>1600000</v>
      </c>
      <c r="E41" s="22">
        <v>3290.4</v>
      </c>
      <c r="F41" s="23">
        <v>1.2323427850606801</v>
      </c>
    </row>
    <row r="42" spans="1:6" x14ac:dyDescent="0.2">
      <c r="A42" s="21" t="s">
        <v>650</v>
      </c>
      <c r="B42" s="21" t="s">
        <v>649</v>
      </c>
      <c r="C42" s="21" t="s">
        <v>184</v>
      </c>
      <c r="D42" s="24">
        <v>1300000</v>
      </c>
      <c r="E42" s="22">
        <v>3238.95</v>
      </c>
      <c r="F42" s="23">
        <v>1.2130733842913599</v>
      </c>
    </row>
    <row r="43" spans="1:6" x14ac:dyDescent="0.2">
      <c r="A43" s="21" t="s">
        <v>251</v>
      </c>
      <c r="B43" s="21" t="s">
        <v>250</v>
      </c>
      <c r="C43" s="21" t="s">
        <v>111</v>
      </c>
      <c r="D43" s="24">
        <v>1500000</v>
      </c>
      <c r="E43" s="22">
        <v>3205.5</v>
      </c>
      <c r="F43" s="23">
        <v>1.2005454648407601</v>
      </c>
    </row>
    <row r="44" spans="1:6" x14ac:dyDescent="0.2">
      <c r="A44" s="21" t="s">
        <v>214</v>
      </c>
      <c r="B44" s="21" t="s">
        <v>213</v>
      </c>
      <c r="C44" s="21" t="s">
        <v>85</v>
      </c>
      <c r="D44" s="24">
        <v>175000</v>
      </c>
      <c r="E44" s="22">
        <v>3197.6875</v>
      </c>
      <c r="F44" s="23">
        <v>1.1976194746850599</v>
      </c>
    </row>
    <row r="45" spans="1:6" x14ac:dyDescent="0.2">
      <c r="A45" s="21" t="s">
        <v>652</v>
      </c>
      <c r="B45" s="21" t="s">
        <v>651</v>
      </c>
      <c r="C45" s="21" t="s">
        <v>106</v>
      </c>
      <c r="D45" s="24">
        <v>200000</v>
      </c>
      <c r="E45" s="22">
        <v>3101.2</v>
      </c>
      <c r="F45" s="23">
        <v>1.1614823258662099</v>
      </c>
    </row>
    <row r="46" spans="1:6" x14ac:dyDescent="0.2">
      <c r="A46" s="21" t="s">
        <v>654</v>
      </c>
      <c r="B46" s="21" t="s">
        <v>653</v>
      </c>
      <c r="C46" s="21" t="s">
        <v>106</v>
      </c>
      <c r="D46" s="24">
        <v>100000</v>
      </c>
      <c r="E46" s="22">
        <v>3004.7</v>
      </c>
      <c r="F46" s="23">
        <v>1.1253404954631201</v>
      </c>
    </row>
    <row r="47" spans="1:6" x14ac:dyDescent="0.2">
      <c r="A47" s="21" t="s">
        <v>617</v>
      </c>
      <c r="B47" s="21" t="s">
        <v>616</v>
      </c>
      <c r="C47" s="21" t="s">
        <v>106</v>
      </c>
      <c r="D47" s="24">
        <v>275000</v>
      </c>
      <c r="E47" s="22">
        <v>2958.8625000000002</v>
      </c>
      <c r="F47" s="23">
        <v>1.1081731260216401</v>
      </c>
    </row>
    <row r="48" spans="1:6" x14ac:dyDescent="0.2">
      <c r="A48" s="21" t="s">
        <v>197</v>
      </c>
      <c r="B48" s="21" t="s">
        <v>196</v>
      </c>
      <c r="C48" s="21" t="s">
        <v>169</v>
      </c>
      <c r="D48" s="24">
        <v>265000</v>
      </c>
      <c r="E48" s="22">
        <v>2869.2874999999999</v>
      </c>
      <c r="F48" s="23">
        <v>1.07462489329255</v>
      </c>
    </row>
    <row r="49" spans="1:6" x14ac:dyDescent="0.2">
      <c r="A49" s="21" t="s">
        <v>656</v>
      </c>
      <c r="B49" s="21" t="s">
        <v>655</v>
      </c>
      <c r="C49" s="21" t="s">
        <v>166</v>
      </c>
      <c r="D49" s="24">
        <v>200000</v>
      </c>
      <c r="E49" s="22">
        <v>2758.4</v>
      </c>
      <c r="F49" s="23">
        <v>1.03309455941873</v>
      </c>
    </row>
    <row r="50" spans="1:6" x14ac:dyDescent="0.2">
      <c r="A50" s="21" t="s">
        <v>658</v>
      </c>
      <c r="B50" s="21" t="s">
        <v>657</v>
      </c>
      <c r="C50" s="21" t="s">
        <v>106</v>
      </c>
      <c r="D50" s="24">
        <v>700000</v>
      </c>
      <c r="E50" s="22">
        <v>2626.75</v>
      </c>
      <c r="F50" s="23">
        <v>0.98378811410714495</v>
      </c>
    </row>
    <row r="51" spans="1:6" x14ac:dyDescent="0.2">
      <c r="A51" s="21" t="s">
        <v>623</v>
      </c>
      <c r="B51" s="21" t="s">
        <v>622</v>
      </c>
      <c r="C51" s="21" t="s">
        <v>179</v>
      </c>
      <c r="D51" s="24">
        <v>450000</v>
      </c>
      <c r="E51" s="22">
        <v>2548.125</v>
      </c>
      <c r="F51" s="23">
        <v>0.95434094918026802</v>
      </c>
    </row>
    <row r="52" spans="1:6" x14ac:dyDescent="0.2">
      <c r="A52" s="21" t="s">
        <v>405</v>
      </c>
      <c r="B52" s="21" t="s">
        <v>404</v>
      </c>
      <c r="C52" s="21" t="s">
        <v>370</v>
      </c>
      <c r="D52" s="24">
        <v>125000</v>
      </c>
      <c r="E52" s="22">
        <v>2481.625</v>
      </c>
      <c r="F52" s="23">
        <v>0.929434920975024</v>
      </c>
    </row>
    <row r="53" spans="1:6" x14ac:dyDescent="0.2">
      <c r="A53" s="21" t="s">
        <v>103</v>
      </c>
      <c r="B53" s="21" t="s">
        <v>102</v>
      </c>
      <c r="C53" s="21" t="s">
        <v>85</v>
      </c>
      <c r="D53" s="24">
        <v>400000</v>
      </c>
      <c r="E53" s="22">
        <v>2454.8000000000002</v>
      </c>
      <c r="F53" s="23">
        <v>0.91938824117644202</v>
      </c>
    </row>
    <row r="54" spans="1:6" x14ac:dyDescent="0.2">
      <c r="A54" s="21" t="s">
        <v>163</v>
      </c>
      <c r="B54" s="21" t="s">
        <v>162</v>
      </c>
      <c r="C54" s="21" t="s">
        <v>152</v>
      </c>
      <c r="D54" s="24">
        <v>600000</v>
      </c>
      <c r="E54" s="22">
        <v>2327.6999999999998</v>
      </c>
      <c r="F54" s="23">
        <v>0.87178589253153205</v>
      </c>
    </row>
    <row r="55" spans="1:6" x14ac:dyDescent="0.2">
      <c r="A55" s="21" t="s">
        <v>143</v>
      </c>
      <c r="B55" s="21" t="s">
        <v>142</v>
      </c>
      <c r="C55" s="21" t="s">
        <v>144</v>
      </c>
      <c r="D55" s="24">
        <v>800000</v>
      </c>
      <c r="E55" s="22">
        <v>2300</v>
      </c>
      <c r="F55" s="23">
        <v>0.86141150183551296</v>
      </c>
    </row>
    <row r="56" spans="1:6" x14ac:dyDescent="0.2">
      <c r="A56" s="21" t="s">
        <v>660</v>
      </c>
      <c r="B56" s="21" t="s">
        <v>659</v>
      </c>
      <c r="C56" s="21" t="s">
        <v>179</v>
      </c>
      <c r="D56" s="24">
        <v>175000</v>
      </c>
      <c r="E56" s="22">
        <v>2164.4</v>
      </c>
      <c r="F56" s="23">
        <v>0.81062567590121104</v>
      </c>
    </row>
    <row r="57" spans="1:6" x14ac:dyDescent="0.2">
      <c r="A57" s="21" t="s">
        <v>662</v>
      </c>
      <c r="B57" s="21" t="s">
        <v>661</v>
      </c>
      <c r="C57" s="21" t="s">
        <v>663</v>
      </c>
      <c r="D57" s="24">
        <v>400000</v>
      </c>
      <c r="E57" s="22">
        <v>1893.4</v>
      </c>
      <c r="F57" s="23">
        <v>0.70912892938059102</v>
      </c>
    </row>
    <row r="58" spans="1:6" x14ac:dyDescent="0.2">
      <c r="A58" s="21" t="s">
        <v>665</v>
      </c>
      <c r="B58" s="21" t="s">
        <v>664</v>
      </c>
      <c r="C58" s="21" t="s">
        <v>166</v>
      </c>
      <c r="D58" s="24">
        <v>75000</v>
      </c>
      <c r="E58" s="22">
        <v>1598.4375</v>
      </c>
      <c r="F58" s="23">
        <v>0.59865758585443596</v>
      </c>
    </row>
    <row r="59" spans="1:6" x14ac:dyDescent="0.2">
      <c r="A59" s="21" t="s">
        <v>625</v>
      </c>
      <c r="B59" s="21" t="s">
        <v>624</v>
      </c>
      <c r="C59" s="21" t="s">
        <v>166</v>
      </c>
      <c r="D59" s="24">
        <v>2000000</v>
      </c>
      <c r="E59" s="22">
        <v>1483</v>
      </c>
      <c r="F59" s="23">
        <v>0.55542315531394204</v>
      </c>
    </row>
    <row r="60" spans="1:6" x14ac:dyDescent="0.2">
      <c r="A60" s="21" t="s">
        <v>555</v>
      </c>
      <c r="B60" s="21" t="s">
        <v>554</v>
      </c>
      <c r="C60" s="21" t="s">
        <v>131</v>
      </c>
      <c r="D60" s="24">
        <v>100000</v>
      </c>
      <c r="E60" s="22">
        <v>1380.4</v>
      </c>
      <c r="F60" s="23">
        <v>0.51699671179727902</v>
      </c>
    </row>
    <row r="61" spans="1:6" x14ac:dyDescent="0.2">
      <c r="A61" s="21" t="s">
        <v>178</v>
      </c>
      <c r="B61" s="21" t="s">
        <v>177</v>
      </c>
      <c r="C61" s="21" t="s">
        <v>179</v>
      </c>
      <c r="D61" s="24">
        <v>300000</v>
      </c>
      <c r="E61" s="22">
        <v>1353.9</v>
      </c>
      <c r="F61" s="23">
        <v>0.50707175318917397</v>
      </c>
    </row>
    <row r="62" spans="1:6" x14ac:dyDescent="0.2">
      <c r="A62" s="21" t="s">
        <v>137</v>
      </c>
      <c r="B62" s="21" t="s">
        <v>136</v>
      </c>
      <c r="C62" s="21" t="s">
        <v>138</v>
      </c>
      <c r="D62" s="24">
        <v>400000</v>
      </c>
      <c r="E62" s="22">
        <v>1345.8</v>
      </c>
      <c r="F62" s="23">
        <v>0.504038086595754</v>
      </c>
    </row>
    <row r="63" spans="1:6" x14ac:dyDescent="0.2">
      <c r="A63" s="21" t="s">
        <v>335</v>
      </c>
      <c r="B63" s="21" t="s">
        <v>334</v>
      </c>
      <c r="C63" s="21" t="s">
        <v>189</v>
      </c>
      <c r="D63" s="24">
        <v>250000</v>
      </c>
      <c r="E63" s="22">
        <v>1327.5</v>
      </c>
      <c r="F63" s="23">
        <v>0.497184247255062</v>
      </c>
    </row>
    <row r="64" spans="1:6" x14ac:dyDescent="0.2">
      <c r="A64" s="21" t="s">
        <v>479</v>
      </c>
      <c r="B64" s="21" t="s">
        <v>478</v>
      </c>
      <c r="C64" s="21" t="s">
        <v>138</v>
      </c>
      <c r="D64" s="24">
        <v>160000</v>
      </c>
      <c r="E64" s="22">
        <v>1279.76</v>
      </c>
      <c r="F64" s="23">
        <v>0.47930434069087702</v>
      </c>
    </row>
    <row r="65" spans="1:9" x14ac:dyDescent="0.2">
      <c r="A65" s="21" t="s">
        <v>97</v>
      </c>
      <c r="B65" s="21" t="s">
        <v>96</v>
      </c>
      <c r="C65" s="21" t="s">
        <v>98</v>
      </c>
      <c r="D65" s="24">
        <v>150000</v>
      </c>
      <c r="E65" s="22">
        <v>1209.1500000000001</v>
      </c>
      <c r="F65" s="23">
        <v>0.45285900758452602</v>
      </c>
    </row>
    <row r="66" spans="1:9" x14ac:dyDescent="0.2">
      <c r="A66" s="21" t="s">
        <v>667</v>
      </c>
      <c r="B66" s="21" t="s">
        <v>666</v>
      </c>
      <c r="C66" s="21" t="s">
        <v>184</v>
      </c>
      <c r="D66" s="24">
        <v>39990</v>
      </c>
      <c r="E66" s="22">
        <v>872.38184999999999</v>
      </c>
      <c r="F66" s="23">
        <v>0.32673033025328002</v>
      </c>
    </row>
    <row r="67" spans="1:9" x14ac:dyDescent="0.2">
      <c r="A67" s="20" t="s">
        <v>27</v>
      </c>
      <c r="B67" s="20"/>
      <c r="C67" s="20"/>
      <c r="D67" s="20"/>
      <c r="E67" s="25">
        <f>SUM(E7:E66)</f>
        <v>251674.68800899998</v>
      </c>
      <c r="F67" s="26">
        <f>SUM(F7:F66)</f>
        <v>94.258900422529052</v>
      </c>
      <c r="G67" s="14"/>
      <c r="H67" s="14"/>
      <c r="I67" s="14"/>
    </row>
    <row r="68" spans="1:9" x14ac:dyDescent="0.2">
      <c r="A68" s="21"/>
      <c r="B68" s="21"/>
      <c r="C68" s="21"/>
      <c r="D68" s="21"/>
      <c r="E68" s="22"/>
      <c r="F68" s="23"/>
    </row>
    <row r="69" spans="1:9" x14ac:dyDescent="0.2">
      <c r="A69" s="20" t="s">
        <v>306</v>
      </c>
      <c r="B69" s="21"/>
      <c r="C69" s="21"/>
      <c r="D69" s="21"/>
      <c r="E69" s="22"/>
      <c r="F69" s="23"/>
    </row>
    <row r="70" spans="1:9" x14ac:dyDescent="0.2">
      <c r="A70" s="21" t="s">
        <v>353</v>
      </c>
      <c r="B70" s="21" t="s">
        <v>352</v>
      </c>
      <c r="C70" s="21" t="s">
        <v>169</v>
      </c>
      <c r="D70" s="24">
        <v>200000</v>
      </c>
      <c r="E70" s="22">
        <v>2402.5953599999998</v>
      </c>
      <c r="F70" s="23">
        <v>0.89983620754810201</v>
      </c>
    </row>
    <row r="71" spans="1:9" x14ac:dyDescent="0.2">
      <c r="A71" s="21" t="s">
        <v>355</v>
      </c>
      <c r="B71" s="21" t="s">
        <v>354</v>
      </c>
      <c r="C71" s="21" t="s">
        <v>117</v>
      </c>
      <c r="D71" s="24">
        <v>65325</v>
      </c>
      <c r="E71" s="22">
        <v>1483.562302</v>
      </c>
      <c r="F71" s="23">
        <v>0.55563375244885704</v>
      </c>
    </row>
    <row r="72" spans="1:9" x14ac:dyDescent="0.2">
      <c r="A72" s="20" t="s">
        <v>27</v>
      </c>
      <c r="B72" s="20"/>
      <c r="C72" s="20"/>
      <c r="D72" s="20"/>
      <c r="E72" s="25">
        <f>SUM(E69:E71)</f>
        <v>3886.1576619999996</v>
      </c>
      <c r="F72" s="26">
        <f>SUM(F69:F71)</f>
        <v>1.4554699599969592</v>
      </c>
      <c r="G72" s="14"/>
      <c r="H72" s="14"/>
      <c r="I72" s="14"/>
    </row>
    <row r="73" spans="1:9" x14ac:dyDescent="0.2">
      <c r="A73" s="21"/>
      <c r="B73" s="21"/>
      <c r="C73" s="21"/>
      <c r="D73" s="21"/>
      <c r="E73" s="22"/>
      <c r="F73" s="23"/>
    </row>
    <row r="74" spans="1:9" x14ac:dyDescent="0.2">
      <c r="A74" s="20" t="s">
        <v>30</v>
      </c>
      <c r="B74" s="20"/>
      <c r="C74" s="20"/>
      <c r="D74" s="20"/>
      <c r="E74" s="25">
        <f>E67+E72</f>
        <v>255560.84567099999</v>
      </c>
      <c r="F74" s="26">
        <f>F67+F72</f>
        <v>95.714370382526013</v>
      </c>
      <c r="G74" s="14"/>
      <c r="H74" s="14"/>
      <c r="I74" s="14"/>
    </row>
    <row r="75" spans="1:9" x14ac:dyDescent="0.2">
      <c r="A75" s="20"/>
      <c r="B75" s="20"/>
      <c r="C75" s="20"/>
      <c r="D75" s="20"/>
      <c r="E75" s="25"/>
      <c r="F75" s="26"/>
      <c r="G75" s="14"/>
      <c r="H75" s="14"/>
      <c r="I75" s="14"/>
    </row>
    <row r="76" spans="1:9" x14ac:dyDescent="0.2">
      <c r="A76" s="20" t="s">
        <v>32</v>
      </c>
      <c r="B76" s="20"/>
      <c r="C76" s="20"/>
      <c r="D76" s="20"/>
      <c r="E76" s="25">
        <f>E78-(E67+E72)</f>
        <v>11442.786750800005</v>
      </c>
      <c r="F76" s="26">
        <f>F78-(F67+F72)</f>
        <v>4.2856296174739867</v>
      </c>
      <c r="G76" s="14"/>
      <c r="H76" s="14"/>
      <c r="I76" s="14"/>
    </row>
    <row r="77" spans="1:9" x14ac:dyDescent="0.2">
      <c r="A77" s="20"/>
      <c r="B77" s="20"/>
      <c r="C77" s="20"/>
      <c r="D77" s="20"/>
      <c r="E77" s="25"/>
      <c r="F77" s="26"/>
      <c r="G77" s="14"/>
      <c r="H77" s="14"/>
      <c r="I77" s="14"/>
    </row>
    <row r="78" spans="1:9" x14ac:dyDescent="0.2">
      <c r="A78" s="27" t="s">
        <v>31</v>
      </c>
      <c r="B78" s="27"/>
      <c r="C78" s="27"/>
      <c r="D78" s="27"/>
      <c r="E78" s="28">
        <v>267003.63242179999</v>
      </c>
      <c r="F78" s="29">
        <v>100</v>
      </c>
      <c r="G78" s="14"/>
      <c r="H78" s="14"/>
      <c r="I78" s="14"/>
    </row>
    <row r="81" spans="1:4" x14ac:dyDescent="0.2">
      <c r="A81" s="14" t="s">
        <v>35</v>
      </c>
    </row>
    <row r="82" spans="1:4" x14ac:dyDescent="0.2">
      <c r="A82" s="14" t="s">
        <v>36</v>
      </c>
    </row>
    <row r="83" spans="1:4" x14ac:dyDescent="0.2">
      <c r="A83" s="14" t="s">
        <v>37</v>
      </c>
      <c r="B83" s="14"/>
      <c r="C83" s="30" t="s">
        <v>39</v>
      </c>
      <c r="D83" s="14" t="s">
        <v>38</v>
      </c>
    </row>
    <row r="84" spans="1:4" x14ac:dyDescent="0.2">
      <c r="A84" s="7" t="s">
        <v>73</v>
      </c>
      <c r="C84" s="31">
        <v>109.6931</v>
      </c>
      <c r="D84" s="31">
        <v>120.78749999999999</v>
      </c>
    </row>
    <row r="85" spans="1:4" x14ac:dyDescent="0.2">
      <c r="A85" s="7" t="s">
        <v>75</v>
      </c>
      <c r="C85" s="31">
        <v>16.153600000000001</v>
      </c>
      <c r="D85" s="31">
        <v>17.787400000000002</v>
      </c>
    </row>
    <row r="86" spans="1:4" x14ac:dyDescent="0.2">
      <c r="A86" s="7" t="s">
        <v>74</v>
      </c>
      <c r="C86" s="31">
        <v>117.8073</v>
      </c>
      <c r="D86" s="31">
        <v>130.1765</v>
      </c>
    </row>
    <row r="87" spans="1:4" x14ac:dyDescent="0.2">
      <c r="A87" s="7" t="s">
        <v>76</v>
      </c>
      <c r="C87" s="31">
        <v>18.0715</v>
      </c>
      <c r="D87" s="31">
        <v>19.966200000000001</v>
      </c>
    </row>
    <row r="89" spans="1:4" x14ac:dyDescent="0.2">
      <c r="A89" s="7" t="s">
        <v>40</v>
      </c>
    </row>
    <row r="91" spans="1:4" x14ac:dyDescent="0.2">
      <c r="A91" s="14" t="s">
        <v>41</v>
      </c>
      <c r="D91" s="30" t="s">
        <v>42</v>
      </c>
    </row>
    <row r="93" spans="1:4" x14ac:dyDescent="0.2">
      <c r="A93" s="14" t="s">
        <v>218</v>
      </c>
      <c r="D93" s="35">
        <v>0.31077010845005798</v>
      </c>
    </row>
    <row r="95" spans="1:4" x14ac:dyDescent="0.2">
      <c r="A95" s="14" t="s">
        <v>799</v>
      </c>
    </row>
    <row r="96" spans="1:4" x14ac:dyDescent="0.2">
      <c r="A96" s="36"/>
    </row>
    <row r="97" spans="1:1" x14ac:dyDescent="0.2">
      <c r="A97" s="37" t="s">
        <v>795</v>
      </c>
    </row>
    <row r="98" spans="1:1" x14ac:dyDescent="0.2">
      <c r="A98" s="38"/>
    </row>
    <row r="99" spans="1:1" x14ac:dyDescent="0.2">
      <c r="A99" s="39"/>
    </row>
    <row r="100" spans="1:1" x14ac:dyDescent="0.2">
      <c r="A100" s="39"/>
    </row>
    <row r="101" spans="1:1" x14ac:dyDescent="0.2">
      <c r="A101" s="39"/>
    </row>
    <row r="102" spans="1:1" x14ac:dyDescent="0.2">
      <c r="A102" s="39"/>
    </row>
    <row r="103" spans="1:1" x14ac:dyDescent="0.2">
      <c r="A103" s="39"/>
    </row>
    <row r="104" spans="1:1" x14ac:dyDescent="0.2">
      <c r="A104" s="39"/>
    </row>
    <row r="105" spans="1:1" x14ac:dyDescent="0.2">
      <c r="A105" s="39"/>
    </row>
    <row r="106" spans="1:1" x14ac:dyDescent="0.2">
      <c r="A106" s="39"/>
    </row>
    <row r="107" spans="1:1" x14ac:dyDescent="0.2">
      <c r="A107" s="39"/>
    </row>
    <row r="108" spans="1:1" x14ac:dyDescent="0.2">
      <c r="A108" s="39"/>
    </row>
    <row r="109" spans="1:1" x14ac:dyDescent="0.2">
      <c r="A109" s="39"/>
    </row>
    <row r="110" spans="1:1" x14ac:dyDescent="0.2">
      <c r="A110" s="39"/>
    </row>
    <row r="111" spans="1:1" x14ac:dyDescent="0.2">
      <c r="A111" s="37" t="s">
        <v>808</v>
      </c>
    </row>
    <row r="112" spans="1:1" x14ac:dyDescent="0.2">
      <c r="A112" s="39"/>
    </row>
    <row r="113" spans="1:1" x14ac:dyDescent="0.2">
      <c r="A113" s="37" t="s">
        <v>796</v>
      </c>
    </row>
    <row r="114" spans="1:1" x14ac:dyDescent="0.2">
      <c r="A114" s="39"/>
    </row>
    <row r="115" spans="1:1" x14ac:dyDescent="0.2">
      <c r="A115" s="39"/>
    </row>
    <row r="116" spans="1:1" x14ac:dyDescent="0.2">
      <c r="A116" s="39"/>
    </row>
    <row r="117" spans="1:1" x14ac:dyDescent="0.2">
      <c r="A117" s="39"/>
    </row>
    <row r="118" spans="1:1" x14ac:dyDescent="0.2">
      <c r="A118" s="39"/>
    </row>
    <row r="119" spans="1:1" x14ac:dyDescent="0.2">
      <c r="A119" s="39"/>
    </row>
    <row r="120" spans="1:1" x14ac:dyDescent="0.2">
      <c r="A120" s="39"/>
    </row>
    <row r="121" spans="1:1" x14ac:dyDescent="0.2">
      <c r="A121" s="39"/>
    </row>
    <row r="122" spans="1:1" x14ac:dyDescent="0.2">
      <c r="A122" s="39"/>
    </row>
    <row r="123" spans="1:1" x14ac:dyDescent="0.2">
      <c r="A123" s="39"/>
    </row>
    <row r="124" spans="1:1" x14ac:dyDescent="0.2">
      <c r="A124" s="39"/>
    </row>
    <row r="125" spans="1:1" x14ac:dyDescent="0.2">
      <c r="A125" s="39"/>
    </row>
  </sheetData>
  <mergeCells count="1">
    <mergeCell ref="A1:F1"/>
  </mergeCells>
  <conditionalFormatting sqref="F2:F3 F5:F94">
    <cfRule type="cellIs" dxfId="43" priority="2" stopIfTrue="1" operator="between">
      <formula>0.009</formula>
      <formula>-0.009</formula>
    </cfRule>
  </conditionalFormatting>
  <conditionalFormatting sqref="F95:F227">
    <cfRule type="cellIs" dxfId="42" priority="1" stopIfTrue="1" operator="between">
      <formula>0.009</formula>
      <formula>-0.009</formula>
    </cfRule>
  </conditionalFormatting>
  <hyperlinks>
    <hyperlink ref="A96"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6"/>
  <sheetViews>
    <sheetView workbookViewId="0">
      <selection sqref="A1:F1"/>
    </sheetView>
  </sheetViews>
  <sheetFormatPr defaultColWidth="9.140625" defaultRowHeight="11.25" x14ac:dyDescent="0.2"/>
  <cols>
    <col min="1" max="1" width="38.5703125" style="7" bestFit="1" customWidth="1"/>
    <col min="2" max="2" width="34.140625" style="7" bestFit="1" customWidth="1"/>
    <col min="3" max="3" width="35.42578125" style="7" bestFit="1" customWidth="1"/>
    <col min="4" max="4" width="15.42578125" style="7" bestFit="1" customWidth="1"/>
    <col min="5" max="5" width="22.85546875" style="10" customWidth="1"/>
    <col min="6" max="6" width="13.5703125" style="11" bestFit="1" customWidth="1"/>
    <col min="7" max="16384" width="9.140625" style="7"/>
  </cols>
  <sheetData>
    <row r="1" spans="1:6" s="1" customFormat="1" ht="15" x14ac:dyDescent="0.2">
      <c r="A1" s="67" t="s">
        <v>19</v>
      </c>
      <c r="B1" s="68"/>
      <c r="C1" s="68"/>
      <c r="D1" s="68"/>
      <c r="E1" s="68"/>
      <c r="F1" s="6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284</v>
      </c>
      <c r="D4" s="13" t="s">
        <v>1</v>
      </c>
      <c r="E4" s="40" t="s">
        <v>6</v>
      </c>
      <c r="F4" s="12" t="s">
        <v>3</v>
      </c>
    </row>
    <row r="5" spans="1:6" x14ac:dyDescent="0.2">
      <c r="A5" s="16" t="s">
        <v>82</v>
      </c>
      <c r="B5" s="17"/>
      <c r="C5" s="17"/>
      <c r="D5" s="17"/>
      <c r="E5" s="18"/>
      <c r="F5" s="19"/>
    </row>
    <row r="6" spans="1:6" x14ac:dyDescent="0.2">
      <c r="A6" s="20" t="s">
        <v>26</v>
      </c>
      <c r="B6" s="21"/>
      <c r="C6" s="21"/>
      <c r="D6" s="21"/>
      <c r="E6" s="22"/>
      <c r="F6" s="23"/>
    </row>
    <row r="7" spans="1:6" x14ac:dyDescent="0.2">
      <c r="A7" s="21" t="s">
        <v>84</v>
      </c>
      <c r="B7" s="21" t="s">
        <v>83</v>
      </c>
      <c r="C7" s="21" t="s">
        <v>85</v>
      </c>
      <c r="D7" s="24">
        <v>3500000</v>
      </c>
      <c r="E7" s="22">
        <v>56985.25</v>
      </c>
      <c r="F7" s="23">
        <v>8.7732339423950094</v>
      </c>
    </row>
    <row r="8" spans="1:6" x14ac:dyDescent="0.2">
      <c r="A8" s="21" t="s">
        <v>87</v>
      </c>
      <c r="B8" s="21" t="s">
        <v>86</v>
      </c>
      <c r="C8" s="21" t="s">
        <v>85</v>
      </c>
      <c r="D8" s="24">
        <v>6350000</v>
      </c>
      <c r="E8" s="22">
        <v>56568.974999999999</v>
      </c>
      <c r="F8" s="23">
        <v>8.7091458150397703</v>
      </c>
    </row>
    <row r="9" spans="1:6" x14ac:dyDescent="0.2">
      <c r="A9" s="21" t="s">
        <v>100</v>
      </c>
      <c r="B9" s="21" t="s">
        <v>99</v>
      </c>
      <c r="C9" s="21" t="s">
        <v>101</v>
      </c>
      <c r="D9" s="24">
        <v>1460000</v>
      </c>
      <c r="E9" s="22">
        <v>37189.120000000003</v>
      </c>
      <c r="F9" s="23">
        <v>5.7254965078121298</v>
      </c>
    </row>
    <row r="10" spans="1:6" x14ac:dyDescent="0.2">
      <c r="A10" s="21" t="s">
        <v>89</v>
      </c>
      <c r="B10" s="21" t="s">
        <v>88</v>
      </c>
      <c r="C10" s="21" t="s">
        <v>90</v>
      </c>
      <c r="D10" s="24">
        <v>2150000</v>
      </c>
      <c r="E10" s="22">
        <v>32426.3</v>
      </c>
      <c r="F10" s="23">
        <v>4.9922307226217901</v>
      </c>
    </row>
    <row r="11" spans="1:6" x14ac:dyDescent="0.2">
      <c r="A11" s="21" t="s">
        <v>249</v>
      </c>
      <c r="B11" s="21" t="s">
        <v>248</v>
      </c>
      <c r="C11" s="21" t="s">
        <v>141</v>
      </c>
      <c r="D11" s="24">
        <v>1225000</v>
      </c>
      <c r="E11" s="22">
        <v>32310.6</v>
      </c>
      <c r="F11" s="23">
        <v>4.9744179874467198</v>
      </c>
    </row>
    <row r="12" spans="1:6" x14ac:dyDescent="0.2">
      <c r="A12" s="21" t="s">
        <v>214</v>
      </c>
      <c r="B12" s="21" t="s">
        <v>213</v>
      </c>
      <c r="C12" s="21" t="s">
        <v>85</v>
      </c>
      <c r="D12" s="24">
        <v>1440000</v>
      </c>
      <c r="E12" s="22">
        <v>26312.400000000001</v>
      </c>
      <c r="F12" s="23">
        <v>4.0509577616290997</v>
      </c>
    </row>
    <row r="13" spans="1:6" x14ac:dyDescent="0.2">
      <c r="A13" s="21" t="s">
        <v>108</v>
      </c>
      <c r="B13" s="21" t="s">
        <v>107</v>
      </c>
      <c r="C13" s="21" t="s">
        <v>90</v>
      </c>
      <c r="D13" s="24">
        <v>2400000</v>
      </c>
      <c r="E13" s="22">
        <v>24943.200000000001</v>
      </c>
      <c r="F13" s="23">
        <v>3.8401608990387399</v>
      </c>
    </row>
    <row r="14" spans="1:6" x14ac:dyDescent="0.2">
      <c r="A14" s="21" t="s">
        <v>94</v>
      </c>
      <c r="B14" s="21" t="s">
        <v>93</v>
      </c>
      <c r="C14" s="21" t="s">
        <v>95</v>
      </c>
      <c r="D14" s="24">
        <v>980000</v>
      </c>
      <c r="E14" s="22">
        <v>20440.84</v>
      </c>
      <c r="F14" s="23">
        <v>3.1469945520826101</v>
      </c>
    </row>
    <row r="15" spans="1:6" x14ac:dyDescent="0.2">
      <c r="A15" s="21" t="s">
        <v>103</v>
      </c>
      <c r="B15" s="21" t="s">
        <v>102</v>
      </c>
      <c r="C15" s="21" t="s">
        <v>85</v>
      </c>
      <c r="D15" s="24">
        <v>2700000</v>
      </c>
      <c r="E15" s="22">
        <v>16569.900000000001</v>
      </c>
      <c r="F15" s="23">
        <v>2.5510392444025598</v>
      </c>
    </row>
    <row r="16" spans="1:6" x14ac:dyDescent="0.2">
      <c r="A16" s="21" t="s">
        <v>292</v>
      </c>
      <c r="B16" s="21" t="s">
        <v>291</v>
      </c>
      <c r="C16" s="21" t="s">
        <v>90</v>
      </c>
      <c r="D16" s="24">
        <v>500000</v>
      </c>
      <c r="E16" s="22">
        <v>16283.5</v>
      </c>
      <c r="F16" s="23">
        <v>2.50694618170473</v>
      </c>
    </row>
    <row r="17" spans="1:6" x14ac:dyDescent="0.2">
      <c r="A17" s="21" t="s">
        <v>97</v>
      </c>
      <c r="B17" s="21" t="s">
        <v>96</v>
      </c>
      <c r="C17" s="21" t="s">
        <v>98</v>
      </c>
      <c r="D17" s="24">
        <v>2000000</v>
      </c>
      <c r="E17" s="22">
        <v>16122</v>
      </c>
      <c r="F17" s="23">
        <v>2.4820822514473901</v>
      </c>
    </row>
    <row r="18" spans="1:6" x14ac:dyDescent="0.2">
      <c r="A18" s="21" t="s">
        <v>648</v>
      </c>
      <c r="B18" s="21" t="s">
        <v>647</v>
      </c>
      <c r="C18" s="21" t="s">
        <v>179</v>
      </c>
      <c r="D18" s="24">
        <v>1300000</v>
      </c>
      <c r="E18" s="22">
        <v>16006.9</v>
      </c>
      <c r="F18" s="23">
        <v>2.4643618900070199</v>
      </c>
    </row>
    <row r="19" spans="1:6" x14ac:dyDescent="0.2">
      <c r="A19" s="21" t="s">
        <v>621</v>
      </c>
      <c r="B19" s="21" t="s">
        <v>620</v>
      </c>
      <c r="C19" s="21" t="s">
        <v>195</v>
      </c>
      <c r="D19" s="24">
        <v>725000</v>
      </c>
      <c r="E19" s="22">
        <v>14555.825000000001</v>
      </c>
      <c r="F19" s="23">
        <v>2.2409598615354298</v>
      </c>
    </row>
    <row r="20" spans="1:6" x14ac:dyDescent="0.2">
      <c r="A20" s="21" t="s">
        <v>151</v>
      </c>
      <c r="B20" s="21" t="s">
        <v>150</v>
      </c>
      <c r="C20" s="21" t="s">
        <v>152</v>
      </c>
      <c r="D20" s="24">
        <v>170000</v>
      </c>
      <c r="E20" s="22">
        <v>14270.82</v>
      </c>
      <c r="F20" s="23">
        <v>2.19708156777078</v>
      </c>
    </row>
    <row r="21" spans="1:6" x14ac:dyDescent="0.2">
      <c r="A21" s="21" t="s">
        <v>119</v>
      </c>
      <c r="B21" s="21" t="s">
        <v>118</v>
      </c>
      <c r="C21" s="21" t="s">
        <v>120</v>
      </c>
      <c r="D21" s="24">
        <v>200000</v>
      </c>
      <c r="E21" s="22">
        <v>13918.1</v>
      </c>
      <c r="F21" s="23">
        <v>2.1427781282638598</v>
      </c>
    </row>
    <row r="22" spans="1:6" x14ac:dyDescent="0.2">
      <c r="A22" s="21" t="s">
        <v>255</v>
      </c>
      <c r="B22" s="21" t="s">
        <v>254</v>
      </c>
      <c r="C22" s="21" t="s">
        <v>114</v>
      </c>
      <c r="D22" s="24">
        <v>1588687</v>
      </c>
      <c r="E22" s="22">
        <v>13885.91872</v>
      </c>
      <c r="F22" s="23">
        <v>2.13782361989536</v>
      </c>
    </row>
    <row r="23" spans="1:6" x14ac:dyDescent="0.2">
      <c r="A23" s="21" t="s">
        <v>207</v>
      </c>
      <c r="B23" s="21" t="s">
        <v>206</v>
      </c>
      <c r="C23" s="21" t="s">
        <v>208</v>
      </c>
      <c r="D23" s="24">
        <v>536997</v>
      </c>
      <c r="E23" s="22">
        <v>13752.76167</v>
      </c>
      <c r="F23" s="23">
        <v>2.1173232632113201</v>
      </c>
    </row>
    <row r="24" spans="1:6" x14ac:dyDescent="0.2">
      <c r="A24" s="21" t="s">
        <v>113</v>
      </c>
      <c r="B24" s="21" t="s">
        <v>112</v>
      </c>
      <c r="C24" s="21" t="s">
        <v>114</v>
      </c>
      <c r="D24" s="24">
        <v>2350000</v>
      </c>
      <c r="E24" s="22">
        <v>13194.075000000001</v>
      </c>
      <c r="F24" s="23">
        <v>2.03130997281762</v>
      </c>
    </row>
    <row r="25" spans="1:6" x14ac:dyDescent="0.2">
      <c r="A25" s="21" t="s">
        <v>251</v>
      </c>
      <c r="B25" s="21" t="s">
        <v>250</v>
      </c>
      <c r="C25" s="21" t="s">
        <v>111</v>
      </c>
      <c r="D25" s="24">
        <v>6000000</v>
      </c>
      <c r="E25" s="22">
        <v>12822</v>
      </c>
      <c r="F25" s="23">
        <v>1.9740267105854401</v>
      </c>
    </row>
    <row r="26" spans="1:6" x14ac:dyDescent="0.2">
      <c r="A26" s="21" t="s">
        <v>606</v>
      </c>
      <c r="B26" s="21" t="s">
        <v>605</v>
      </c>
      <c r="C26" s="21" t="s">
        <v>488</v>
      </c>
      <c r="D26" s="24">
        <v>260000</v>
      </c>
      <c r="E26" s="22">
        <v>11641.76</v>
      </c>
      <c r="F26" s="23">
        <v>1.79232141617728</v>
      </c>
    </row>
    <row r="27" spans="1:6" x14ac:dyDescent="0.2">
      <c r="A27" s="21" t="s">
        <v>339</v>
      </c>
      <c r="B27" s="21" t="s">
        <v>338</v>
      </c>
      <c r="C27" s="21" t="s">
        <v>90</v>
      </c>
      <c r="D27" s="24">
        <v>575648</v>
      </c>
      <c r="E27" s="22">
        <v>11356.383739999999</v>
      </c>
      <c r="F27" s="23">
        <v>1.74838596462472</v>
      </c>
    </row>
    <row r="28" spans="1:6" x14ac:dyDescent="0.2">
      <c r="A28" s="21" t="s">
        <v>163</v>
      </c>
      <c r="B28" s="21" t="s">
        <v>162</v>
      </c>
      <c r="C28" s="21" t="s">
        <v>152</v>
      </c>
      <c r="D28" s="24">
        <v>2900000</v>
      </c>
      <c r="E28" s="22">
        <v>11250.55</v>
      </c>
      <c r="F28" s="23">
        <v>1.7320922015892199</v>
      </c>
    </row>
    <row r="29" spans="1:6" x14ac:dyDescent="0.2">
      <c r="A29" s="21" t="s">
        <v>140</v>
      </c>
      <c r="B29" s="21" t="s">
        <v>139</v>
      </c>
      <c r="C29" s="21" t="s">
        <v>141</v>
      </c>
      <c r="D29" s="24">
        <v>1395000</v>
      </c>
      <c r="E29" s="22">
        <v>11097.225</v>
      </c>
      <c r="F29" s="23">
        <v>1.7084868634671999</v>
      </c>
    </row>
    <row r="30" spans="1:6" x14ac:dyDescent="0.2">
      <c r="A30" s="21" t="s">
        <v>154</v>
      </c>
      <c r="B30" s="21" t="s">
        <v>153</v>
      </c>
      <c r="C30" s="21" t="s">
        <v>144</v>
      </c>
      <c r="D30" s="24">
        <v>18500000</v>
      </c>
      <c r="E30" s="22">
        <v>10970.5</v>
      </c>
      <c r="F30" s="23">
        <v>1.6889767609169799</v>
      </c>
    </row>
    <row r="31" spans="1:6" x14ac:dyDescent="0.2">
      <c r="A31" s="21" t="s">
        <v>617</v>
      </c>
      <c r="B31" s="21" t="s">
        <v>616</v>
      </c>
      <c r="C31" s="21" t="s">
        <v>106</v>
      </c>
      <c r="D31" s="24">
        <v>1000000</v>
      </c>
      <c r="E31" s="22">
        <v>10759.5</v>
      </c>
      <c r="F31" s="23">
        <v>1.6564919975467201</v>
      </c>
    </row>
    <row r="32" spans="1:6" x14ac:dyDescent="0.2">
      <c r="A32" s="21" t="s">
        <v>582</v>
      </c>
      <c r="B32" s="21" t="s">
        <v>581</v>
      </c>
      <c r="C32" s="21" t="s">
        <v>123</v>
      </c>
      <c r="D32" s="24">
        <v>600000</v>
      </c>
      <c r="E32" s="22">
        <v>10198.799999999999</v>
      </c>
      <c r="F32" s="23">
        <v>1.5701687424675399</v>
      </c>
    </row>
    <row r="33" spans="1:6" x14ac:dyDescent="0.2">
      <c r="A33" s="21" t="s">
        <v>623</v>
      </c>
      <c r="B33" s="21" t="s">
        <v>622</v>
      </c>
      <c r="C33" s="21" t="s">
        <v>179</v>
      </c>
      <c r="D33" s="24">
        <v>1800000</v>
      </c>
      <c r="E33" s="22">
        <v>10192.5</v>
      </c>
      <c r="F33" s="23">
        <v>1.56919881825317</v>
      </c>
    </row>
    <row r="34" spans="1:6" x14ac:dyDescent="0.2">
      <c r="A34" s="21" t="s">
        <v>596</v>
      </c>
      <c r="B34" s="21" t="s">
        <v>595</v>
      </c>
      <c r="C34" s="21" t="s">
        <v>106</v>
      </c>
      <c r="D34" s="24">
        <v>575000</v>
      </c>
      <c r="E34" s="22">
        <v>9065.1625000000004</v>
      </c>
      <c r="F34" s="23">
        <v>1.39563819301181</v>
      </c>
    </row>
    <row r="35" spans="1:6" x14ac:dyDescent="0.2">
      <c r="A35" s="21" t="s">
        <v>545</v>
      </c>
      <c r="B35" s="21" t="s">
        <v>544</v>
      </c>
      <c r="C35" s="21" t="s">
        <v>159</v>
      </c>
      <c r="D35" s="24">
        <v>6000000</v>
      </c>
      <c r="E35" s="22">
        <v>8604</v>
      </c>
      <c r="F35" s="23">
        <v>1.32463935562916</v>
      </c>
    </row>
    <row r="36" spans="1:6" x14ac:dyDescent="0.2">
      <c r="A36" s="21" t="s">
        <v>105</v>
      </c>
      <c r="B36" s="21" t="s">
        <v>104</v>
      </c>
      <c r="C36" s="21" t="s">
        <v>106</v>
      </c>
      <c r="D36" s="24">
        <v>700000</v>
      </c>
      <c r="E36" s="22">
        <v>7009.8</v>
      </c>
      <c r="F36" s="23">
        <v>1.07920234252549</v>
      </c>
    </row>
    <row r="37" spans="1:6" x14ac:dyDescent="0.2">
      <c r="A37" s="21" t="s">
        <v>579</v>
      </c>
      <c r="B37" s="21" t="s">
        <v>578</v>
      </c>
      <c r="C37" s="21" t="s">
        <v>580</v>
      </c>
      <c r="D37" s="24">
        <v>6000000</v>
      </c>
      <c r="E37" s="22">
        <v>6759</v>
      </c>
      <c r="F37" s="23">
        <v>1.04059012141998</v>
      </c>
    </row>
    <row r="38" spans="1:6" x14ac:dyDescent="0.2">
      <c r="A38" s="21" t="s">
        <v>633</v>
      </c>
      <c r="B38" s="21" t="s">
        <v>632</v>
      </c>
      <c r="C38" s="21" t="s">
        <v>114</v>
      </c>
      <c r="D38" s="24">
        <v>1250000</v>
      </c>
      <c r="E38" s="22">
        <v>6373.125</v>
      </c>
      <c r="F38" s="23">
        <v>0.98118226328964497</v>
      </c>
    </row>
    <row r="39" spans="1:6" x14ac:dyDescent="0.2">
      <c r="A39" s="21" t="s">
        <v>652</v>
      </c>
      <c r="B39" s="21" t="s">
        <v>651</v>
      </c>
      <c r="C39" s="21" t="s">
        <v>106</v>
      </c>
      <c r="D39" s="24">
        <v>400000</v>
      </c>
      <c r="E39" s="22">
        <v>6202.4</v>
      </c>
      <c r="F39" s="23">
        <v>0.95489808686126398</v>
      </c>
    </row>
    <row r="40" spans="1:6" x14ac:dyDescent="0.2">
      <c r="A40" s="21" t="s">
        <v>575</v>
      </c>
      <c r="B40" s="21" t="s">
        <v>574</v>
      </c>
      <c r="C40" s="21" t="s">
        <v>166</v>
      </c>
      <c r="D40" s="24">
        <v>9800000</v>
      </c>
      <c r="E40" s="22">
        <v>5713.4</v>
      </c>
      <c r="F40" s="23">
        <v>0.87961349307899295</v>
      </c>
    </row>
    <row r="41" spans="1:6" x14ac:dyDescent="0.2">
      <c r="A41" s="21" t="s">
        <v>194</v>
      </c>
      <c r="B41" s="21" t="s">
        <v>193</v>
      </c>
      <c r="C41" s="21" t="s">
        <v>195</v>
      </c>
      <c r="D41" s="24">
        <v>1650000</v>
      </c>
      <c r="E41" s="22">
        <v>5468.9250000000002</v>
      </c>
      <c r="F41" s="23">
        <v>0.84197504509346999</v>
      </c>
    </row>
    <row r="42" spans="1:6" x14ac:dyDescent="0.2">
      <c r="A42" s="21" t="s">
        <v>662</v>
      </c>
      <c r="B42" s="21" t="s">
        <v>661</v>
      </c>
      <c r="C42" s="21" t="s">
        <v>663</v>
      </c>
      <c r="D42" s="24">
        <v>1100000</v>
      </c>
      <c r="E42" s="22">
        <v>5206.8500000000004</v>
      </c>
      <c r="F42" s="23">
        <v>0.80162696755668295</v>
      </c>
    </row>
    <row r="43" spans="1:6" x14ac:dyDescent="0.2">
      <c r="A43" s="21" t="s">
        <v>178</v>
      </c>
      <c r="B43" s="21" t="s">
        <v>177</v>
      </c>
      <c r="C43" s="21" t="s">
        <v>179</v>
      </c>
      <c r="D43" s="24">
        <v>1000000</v>
      </c>
      <c r="E43" s="22">
        <v>4513</v>
      </c>
      <c r="F43" s="23">
        <v>0.69480444118484497</v>
      </c>
    </row>
    <row r="44" spans="1:6" x14ac:dyDescent="0.2">
      <c r="A44" s="21" t="s">
        <v>188</v>
      </c>
      <c r="B44" s="21" t="s">
        <v>187</v>
      </c>
      <c r="C44" s="21" t="s">
        <v>189</v>
      </c>
      <c r="D44" s="24">
        <v>900000</v>
      </c>
      <c r="E44" s="22">
        <v>4034.7</v>
      </c>
      <c r="F44" s="23">
        <v>0.62116717900476304</v>
      </c>
    </row>
    <row r="45" spans="1:6" x14ac:dyDescent="0.2">
      <c r="A45" s="21" t="s">
        <v>462</v>
      </c>
      <c r="B45" s="21" t="s">
        <v>461</v>
      </c>
      <c r="C45" s="21" t="s">
        <v>141</v>
      </c>
      <c r="D45" s="24">
        <v>525000</v>
      </c>
      <c r="E45" s="22">
        <v>3795.2249999999999</v>
      </c>
      <c r="F45" s="23">
        <v>0.58429851214175799</v>
      </c>
    </row>
    <row r="46" spans="1:6" x14ac:dyDescent="0.2">
      <c r="A46" s="21" t="s">
        <v>625</v>
      </c>
      <c r="B46" s="21" t="s">
        <v>624</v>
      </c>
      <c r="C46" s="21" t="s">
        <v>166</v>
      </c>
      <c r="D46" s="24">
        <v>5000000</v>
      </c>
      <c r="E46" s="22">
        <v>3707.5</v>
      </c>
      <c r="F46" s="23">
        <v>0.57079270234717805</v>
      </c>
    </row>
    <row r="47" spans="1:6" x14ac:dyDescent="0.2">
      <c r="A47" s="21" t="s">
        <v>156</v>
      </c>
      <c r="B47" s="21" t="s">
        <v>155</v>
      </c>
      <c r="C47" s="21" t="s">
        <v>117</v>
      </c>
      <c r="D47" s="24">
        <v>600000</v>
      </c>
      <c r="E47" s="22">
        <v>3066.3</v>
      </c>
      <c r="F47" s="23">
        <v>0.47207597119545502</v>
      </c>
    </row>
    <row r="48" spans="1:6" x14ac:dyDescent="0.2">
      <c r="A48" s="21" t="s">
        <v>660</v>
      </c>
      <c r="B48" s="21" t="s">
        <v>659</v>
      </c>
      <c r="C48" s="21" t="s">
        <v>179</v>
      </c>
      <c r="D48" s="24">
        <v>225000</v>
      </c>
      <c r="E48" s="22">
        <v>2782.8</v>
      </c>
      <c r="F48" s="23">
        <v>0.42842938154867899</v>
      </c>
    </row>
    <row r="49" spans="1:9" x14ac:dyDescent="0.2">
      <c r="A49" s="20" t="s">
        <v>27</v>
      </c>
      <c r="B49" s="20"/>
      <c r="C49" s="20"/>
      <c r="D49" s="20"/>
      <c r="E49" s="25">
        <f>SUM(E7:E48)</f>
        <v>618327.8916300002</v>
      </c>
      <c r="F49" s="26">
        <f>SUM(F7:F48)</f>
        <v>95.195427700639371</v>
      </c>
      <c r="G49" s="14"/>
      <c r="H49" s="14"/>
      <c r="I49" s="14"/>
    </row>
    <row r="50" spans="1:9" x14ac:dyDescent="0.2">
      <c r="A50" s="21"/>
      <c r="B50" s="21"/>
      <c r="C50" s="21"/>
      <c r="D50" s="21"/>
      <c r="E50" s="22"/>
      <c r="F50" s="23"/>
    </row>
    <row r="51" spans="1:9" x14ac:dyDescent="0.2">
      <c r="A51" s="20" t="s">
        <v>306</v>
      </c>
      <c r="B51" s="21"/>
      <c r="C51" s="21"/>
      <c r="D51" s="21"/>
      <c r="E51" s="22"/>
      <c r="F51" s="23"/>
    </row>
    <row r="52" spans="1:9" x14ac:dyDescent="0.2">
      <c r="A52" s="21" t="s">
        <v>353</v>
      </c>
      <c r="B52" s="21" t="s">
        <v>352</v>
      </c>
      <c r="C52" s="21" t="s">
        <v>169</v>
      </c>
      <c r="D52" s="24">
        <v>680000</v>
      </c>
      <c r="E52" s="22">
        <v>8168.824224</v>
      </c>
      <c r="F52" s="23">
        <v>1.2576413361607699</v>
      </c>
    </row>
    <row r="53" spans="1:9" x14ac:dyDescent="0.2">
      <c r="A53" s="20" t="s">
        <v>27</v>
      </c>
      <c r="B53" s="20"/>
      <c r="C53" s="20"/>
      <c r="D53" s="20"/>
      <c r="E53" s="25">
        <f>SUM(E51:E52)</f>
        <v>8168.824224</v>
      </c>
      <c r="F53" s="26">
        <f>SUM(F51:F52)</f>
        <v>1.2576413361607699</v>
      </c>
      <c r="G53" s="14"/>
      <c r="H53" s="14"/>
      <c r="I53" s="14"/>
    </row>
    <row r="54" spans="1:9" x14ac:dyDescent="0.2">
      <c r="A54" s="21"/>
      <c r="B54" s="21"/>
      <c r="C54" s="21"/>
      <c r="D54" s="21"/>
      <c r="E54" s="22"/>
      <c r="F54" s="23"/>
    </row>
    <row r="55" spans="1:9" x14ac:dyDescent="0.2">
      <c r="A55" s="20" t="s">
        <v>30</v>
      </c>
      <c r="B55" s="20"/>
      <c r="C55" s="20"/>
      <c r="D55" s="20"/>
      <c r="E55" s="25">
        <f>E49+E53</f>
        <v>626496.71585400018</v>
      </c>
      <c r="F55" s="26">
        <f>F49+F53</f>
        <v>96.453069036800144</v>
      </c>
      <c r="G55" s="14"/>
      <c r="H55" s="14"/>
      <c r="I55" s="14"/>
    </row>
    <row r="56" spans="1:9" x14ac:dyDescent="0.2">
      <c r="A56" s="20"/>
      <c r="B56" s="20"/>
      <c r="C56" s="20"/>
      <c r="D56" s="20"/>
      <c r="E56" s="25"/>
      <c r="F56" s="26"/>
      <c r="G56" s="14"/>
      <c r="H56" s="14"/>
      <c r="I56" s="14"/>
    </row>
    <row r="57" spans="1:9" x14ac:dyDescent="0.2">
      <c r="A57" s="20" t="s">
        <v>32</v>
      </c>
      <c r="B57" s="20"/>
      <c r="C57" s="20"/>
      <c r="D57" s="20"/>
      <c r="E57" s="25">
        <f>E59-(E49+E53)</f>
        <v>23038.568103599828</v>
      </c>
      <c r="F57" s="26">
        <f>F59-(F49+F53)</f>
        <v>3.5469309631998556</v>
      </c>
      <c r="G57" s="14"/>
      <c r="H57" s="14"/>
      <c r="I57" s="14"/>
    </row>
    <row r="58" spans="1:9" x14ac:dyDescent="0.2">
      <c r="A58" s="20"/>
      <c r="B58" s="20"/>
      <c r="C58" s="20"/>
      <c r="D58" s="20"/>
      <c r="E58" s="25"/>
      <c r="F58" s="26"/>
      <c r="G58" s="14"/>
      <c r="H58" s="14"/>
      <c r="I58" s="14"/>
    </row>
    <row r="59" spans="1:9" x14ac:dyDescent="0.2">
      <c r="A59" s="27" t="s">
        <v>31</v>
      </c>
      <c r="B59" s="27"/>
      <c r="C59" s="27"/>
      <c r="D59" s="27"/>
      <c r="E59" s="28">
        <v>649535.28395760001</v>
      </c>
      <c r="F59" s="29">
        <v>100</v>
      </c>
      <c r="G59" s="14"/>
      <c r="H59" s="14"/>
      <c r="I59" s="14"/>
    </row>
    <row r="62" spans="1:9" x14ac:dyDescent="0.2">
      <c r="A62" s="14" t="s">
        <v>35</v>
      </c>
    </row>
    <row r="63" spans="1:9" x14ac:dyDescent="0.2">
      <c r="A63" s="14" t="s">
        <v>36</v>
      </c>
    </row>
    <row r="64" spans="1:9" x14ac:dyDescent="0.2">
      <c r="A64" s="14" t="s">
        <v>37</v>
      </c>
      <c r="B64" s="14"/>
      <c r="C64" s="30" t="s">
        <v>39</v>
      </c>
      <c r="D64" s="14" t="s">
        <v>38</v>
      </c>
    </row>
    <row r="65" spans="1:4" x14ac:dyDescent="0.2">
      <c r="A65" s="7" t="s">
        <v>73</v>
      </c>
      <c r="C65" s="31">
        <v>629.18269999999995</v>
      </c>
      <c r="D65" s="31">
        <v>694.27059999999994</v>
      </c>
    </row>
    <row r="66" spans="1:4" x14ac:dyDescent="0.2">
      <c r="A66" s="7" t="s">
        <v>75</v>
      </c>
      <c r="C66" s="31">
        <v>38.781999999999996</v>
      </c>
      <c r="D66" s="31">
        <v>42.793999999999997</v>
      </c>
    </row>
    <row r="67" spans="1:4" x14ac:dyDescent="0.2">
      <c r="A67" s="7" t="s">
        <v>74</v>
      </c>
      <c r="C67" s="31">
        <v>679.24869999999999</v>
      </c>
      <c r="D67" s="31">
        <v>752.4212</v>
      </c>
    </row>
    <row r="68" spans="1:4" x14ac:dyDescent="0.2">
      <c r="A68" s="7" t="s">
        <v>76</v>
      </c>
      <c r="C68" s="31">
        <v>43.813699999999997</v>
      </c>
      <c r="D68" s="31">
        <v>48.530700000000003</v>
      </c>
    </row>
    <row r="70" spans="1:4" x14ac:dyDescent="0.2">
      <c r="A70" s="7" t="s">
        <v>40</v>
      </c>
    </row>
    <row r="72" spans="1:4" x14ac:dyDescent="0.2">
      <c r="A72" s="14" t="s">
        <v>41</v>
      </c>
      <c r="D72" s="30" t="s">
        <v>42</v>
      </c>
    </row>
    <row r="74" spans="1:4" x14ac:dyDescent="0.2">
      <c r="A74" s="14" t="s">
        <v>218</v>
      </c>
      <c r="D74" s="35">
        <v>0.20277306177131599</v>
      </c>
    </row>
    <row r="76" spans="1:4" x14ac:dyDescent="0.2">
      <c r="A76" s="14" t="s">
        <v>799</v>
      </c>
    </row>
    <row r="77" spans="1:4" x14ac:dyDescent="0.2">
      <c r="A77" s="36"/>
    </row>
    <row r="78" spans="1:4" x14ac:dyDescent="0.2">
      <c r="A78" s="37" t="s">
        <v>795</v>
      </c>
    </row>
    <row r="79" spans="1:4" x14ac:dyDescent="0.2">
      <c r="A79" s="38"/>
    </row>
    <row r="80" spans="1:4" x14ac:dyDescent="0.2">
      <c r="A80" s="39"/>
    </row>
    <row r="81" spans="1:1" x14ac:dyDescent="0.2">
      <c r="A81" s="39"/>
    </row>
    <row r="82" spans="1:1" x14ac:dyDescent="0.2">
      <c r="A82" s="39"/>
    </row>
    <row r="83" spans="1:1" x14ac:dyDescent="0.2">
      <c r="A83" s="39"/>
    </row>
    <row r="84" spans="1:1" x14ac:dyDescent="0.2">
      <c r="A84" s="39"/>
    </row>
    <row r="85" spans="1:1" x14ac:dyDescent="0.2">
      <c r="A85" s="39"/>
    </row>
    <row r="86" spans="1:1" x14ac:dyDescent="0.2">
      <c r="A86" s="39"/>
    </row>
    <row r="87" spans="1:1" x14ac:dyDescent="0.2">
      <c r="A87" s="39"/>
    </row>
    <row r="88" spans="1:1" x14ac:dyDescent="0.2">
      <c r="A88" s="39"/>
    </row>
    <row r="89" spans="1:1" x14ac:dyDescent="0.2">
      <c r="A89" s="39"/>
    </row>
    <row r="90" spans="1:1" x14ac:dyDescent="0.2">
      <c r="A90" s="39"/>
    </row>
    <row r="91" spans="1:1" x14ac:dyDescent="0.2">
      <c r="A91" s="39"/>
    </row>
    <row r="92" spans="1:1" x14ac:dyDescent="0.2">
      <c r="A92" s="37" t="s">
        <v>809</v>
      </c>
    </row>
    <row r="93" spans="1:1" x14ac:dyDescent="0.2">
      <c r="A93" s="39"/>
    </row>
    <row r="94" spans="1:1" x14ac:dyDescent="0.2">
      <c r="A94" s="37" t="s">
        <v>796</v>
      </c>
    </row>
    <row r="95" spans="1:1" x14ac:dyDescent="0.2">
      <c r="A95" s="39"/>
    </row>
    <row r="96" spans="1:1" x14ac:dyDescent="0.2">
      <c r="A96" s="39"/>
    </row>
    <row r="97" spans="1:1" x14ac:dyDescent="0.2">
      <c r="A97" s="39"/>
    </row>
    <row r="98" spans="1:1" x14ac:dyDescent="0.2">
      <c r="A98" s="39"/>
    </row>
    <row r="99" spans="1:1" x14ac:dyDescent="0.2">
      <c r="A99" s="39"/>
    </row>
    <row r="100" spans="1:1" x14ac:dyDescent="0.2">
      <c r="A100" s="39"/>
    </row>
    <row r="101" spans="1:1" x14ac:dyDescent="0.2">
      <c r="A101" s="39"/>
    </row>
    <row r="102" spans="1:1" x14ac:dyDescent="0.2">
      <c r="A102" s="39"/>
    </row>
    <row r="103" spans="1:1" x14ac:dyDescent="0.2">
      <c r="A103" s="39"/>
    </row>
    <row r="104" spans="1:1" x14ac:dyDescent="0.2">
      <c r="A104" s="39"/>
    </row>
    <row r="105" spans="1:1" x14ac:dyDescent="0.2">
      <c r="A105" s="39"/>
    </row>
    <row r="106" spans="1:1" x14ac:dyDescent="0.2">
      <c r="A106" s="39"/>
    </row>
  </sheetData>
  <mergeCells count="1">
    <mergeCell ref="A1:F1"/>
  </mergeCells>
  <conditionalFormatting sqref="F2:F3 F5:F75">
    <cfRule type="cellIs" dxfId="41" priority="2" stopIfTrue="1" operator="between">
      <formula>0.009</formula>
      <formula>-0.009</formula>
    </cfRule>
  </conditionalFormatting>
  <conditionalFormatting sqref="F76:F208">
    <cfRule type="cellIs" dxfId="40" priority="1" stopIfTrue="1" operator="between">
      <formula>0.009</formula>
      <formula>-0.009</formula>
    </cfRule>
  </conditionalFormatting>
  <hyperlinks>
    <hyperlink ref="A77"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01"/>
  <sheetViews>
    <sheetView workbookViewId="0">
      <selection sqref="A1:F1"/>
    </sheetView>
  </sheetViews>
  <sheetFormatPr defaultColWidth="9.140625" defaultRowHeight="11.25" x14ac:dyDescent="0.2"/>
  <cols>
    <col min="1" max="1" width="38.5703125" style="7" bestFit="1" customWidth="1"/>
    <col min="2" max="2" width="32.140625" style="7" bestFit="1" customWidth="1"/>
    <col min="3" max="3" width="35.42578125" style="7" bestFit="1" customWidth="1"/>
    <col min="4" max="4" width="15.42578125" style="7" bestFit="1" customWidth="1"/>
    <col min="5" max="5" width="22.85546875" style="10" customWidth="1"/>
    <col min="6" max="6" width="13.5703125" style="11" bestFit="1" customWidth="1"/>
    <col min="7" max="16384" width="9.140625" style="7"/>
  </cols>
  <sheetData>
    <row r="1" spans="1:6" s="1" customFormat="1" ht="15" x14ac:dyDescent="0.2">
      <c r="A1" s="67" t="s">
        <v>20</v>
      </c>
      <c r="B1" s="68"/>
      <c r="C1" s="68"/>
      <c r="D1" s="68"/>
      <c r="E1" s="68"/>
      <c r="F1" s="6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284</v>
      </c>
      <c r="D4" s="13" t="s">
        <v>1</v>
      </c>
      <c r="E4" s="40" t="s">
        <v>6</v>
      </c>
      <c r="F4" s="12" t="s">
        <v>3</v>
      </c>
    </row>
    <row r="5" spans="1:6" x14ac:dyDescent="0.2">
      <c r="A5" s="16" t="s">
        <v>82</v>
      </c>
      <c r="B5" s="17"/>
      <c r="C5" s="17"/>
      <c r="D5" s="17"/>
      <c r="E5" s="18"/>
      <c r="F5" s="19"/>
    </row>
    <row r="6" spans="1:6" x14ac:dyDescent="0.2">
      <c r="A6" s="20" t="s">
        <v>26</v>
      </c>
      <c r="B6" s="21"/>
      <c r="C6" s="21"/>
      <c r="D6" s="21"/>
      <c r="E6" s="22"/>
      <c r="F6" s="23"/>
    </row>
    <row r="7" spans="1:6" x14ac:dyDescent="0.2">
      <c r="A7" s="21" t="s">
        <v>94</v>
      </c>
      <c r="B7" s="21" t="s">
        <v>93</v>
      </c>
      <c r="C7" s="21" t="s">
        <v>95</v>
      </c>
      <c r="D7" s="24">
        <v>550000</v>
      </c>
      <c r="E7" s="22">
        <v>11471.9</v>
      </c>
      <c r="F7" s="23">
        <v>9.4516677889062404</v>
      </c>
    </row>
    <row r="8" spans="1:6" x14ac:dyDescent="0.2">
      <c r="A8" s="21" t="s">
        <v>87</v>
      </c>
      <c r="B8" s="21" t="s">
        <v>86</v>
      </c>
      <c r="C8" s="21" t="s">
        <v>85</v>
      </c>
      <c r="D8" s="24">
        <v>925000</v>
      </c>
      <c r="E8" s="22">
        <v>8240.3624999999993</v>
      </c>
      <c r="F8" s="23">
        <v>6.7892126683601504</v>
      </c>
    </row>
    <row r="9" spans="1:6" x14ac:dyDescent="0.2">
      <c r="A9" s="21" t="s">
        <v>97</v>
      </c>
      <c r="B9" s="21" t="s">
        <v>96</v>
      </c>
      <c r="C9" s="21" t="s">
        <v>98</v>
      </c>
      <c r="D9" s="24">
        <v>750000</v>
      </c>
      <c r="E9" s="22">
        <v>6045.75</v>
      </c>
      <c r="F9" s="23">
        <v>4.9810772875269</v>
      </c>
    </row>
    <row r="10" spans="1:6" x14ac:dyDescent="0.2">
      <c r="A10" s="21" t="s">
        <v>110</v>
      </c>
      <c r="B10" s="21" t="s">
        <v>109</v>
      </c>
      <c r="C10" s="21" t="s">
        <v>111</v>
      </c>
      <c r="D10" s="24">
        <v>3600000</v>
      </c>
      <c r="E10" s="22">
        <v>5992.2</v>
      </c>
      <c r="F10" s="23">
        <v>4.9369575854639498</v>
      </c>
    </row>
    <row r="11" spans="1:6" x14ac:dyDescent="0.2">
      <c r="A11" s="21" t="s">
        <v>100</v>
      </c>
      <c r="B11" s="21" t="s">
        <v>99</v>
      </c>
      <c r="C11" s="21" t="s">
        <v>101</v>
      </c>
      <c r="D11" s="24">
        <v>230000</v>
      </c>
      <c r="E11" s="22">
        <v>5858.56</v>
      </c>
      <c r="F11" s="23">
        <v>4.8268519461793202</v>
      </c>
    </row>
    <row r="12" spans="1:6" x14ac:dyDescent="0.2">
      <c r="A12" s="21" t="s">
        <v>92</v>
      </c>
      <c r="B12" s="21" t="s">
        <v>91</v>
      </c>
      <c r="C12" s="21" t="s">
        <v>85</v>
      </c>
      <c r="D12" s="24">
        <v>565000</v>
      </c>
      <c r="E12" s="22">
        <v>5275.6875</v>
      </c>
      <c r="F12" s="23">
        <v>4.3466248492477497</v>
      </c>
    </row>
    <row r="13" spans="1:6" x14ac:dyDescent="0.2">
      <c r="A13" s="21" t="s">
        <v>619</v>
      </c>
      <c r="B13" s="21" t="s">
        <v>618</v>
      </c>
      <c r="C13" s="21" t="s">
        <v>131</v>
      </c>
      <c r="D13" s="24">
        <v>340000</v>
      </c>
      <c r="E13" s="22">
        <v>4979.9799999999996</v>
      </c>
      <c r="F13" s="23">
        <v>4.1029922293079002</v>
      </c>
    </row>
    <row r="14" spans="1:6" x14ac:dyDescent="0.2">
      <c r="A14" s="21" t="s">
        <v>103</v>
      </c>
      <c r="B14" s="21" t="s">
        <v>102</v>
      </c>
      <c r="C14" s="21" t="s">
        <v>85</v>
      </c>
      <c r="D14" s="24">
        <v>810000</v>
      </c>
      <c r="E14" s="22">
        <v>4970.97</v>
      </c>
      <c r="F14" s="23">
        <v>4.0955689143576199</v>
      </c>
    </row>
    <row r="15" spans="1:6" x14ac:dyDescent="0.2">
      <c r="A15" s="21" t="s">
        <v>251</v>
      </c>
      <c r="B15" s="21" t="s">
        <v>250</v>
      </c>
      <c r="C15" s="21" t="s">
        <v>111</v>
      </c>
      <c r="D15" s="24">
        <v>2100000</v>
      </c>
      <c r="E15" s="22">
        <v>4487.7</v>
      </c>
      <c r="F15" s="23">
        <v>3.6974040513144701</v>
      </c>
    </row>
    <row r="16" spans="1:6" x14ac:dyDescent="0.2">
      <c r="A16" s="21" t="s">
        <v>130</v>
      </c>
      <c r="B16" s="21" t="s">
        <v>129</v>
      </c>
      <c r="C16" s="21" t="s">
        <v>131</v>
      </c>
      <c r="D16" s="24">
        <v>1212983</v>
      </c>
      <c r="E16" s="22">
        <v>3913.0831579999999</v>
      </c>
      <c r="F16" s="23">
        <v>3.22397876897289</v>
      </c>
    </row>
    <row r="17" spans="1:6" x14ac:dyDescent="0.2">
      <c r="A17" s="21" t="s">
        <v>621</v>
      </c>
      <c r="B17" s="21" t="s">
        <v>620</v>
      </c>
      <c r="C17" s="21" t="s">
        <v>195</v>
      </c>
      <c r="D17" s="24">
        <v>185000</v>
      </c>
      <c r="E17" s="22">
        <v>3714.2449999999999</v>
      </c>
      <c r="F17" s="23">
        <v>3.0601565413406702</v>
      </c>
    </row>
    <row r="18" spans="1:6" x14ac:dyDescent="0.2">
      <c r="A18" s="21" t="s">
        <v>438</v>
      </c>
      <c r="B18" s="21" t="s">
        <v>437</v>
      </c>
      <c r="C18" s="21" t="s">
        <v>403</v>
      </c>
      <c r="D18" s="24">
        <v>540000</v>
      </c>
      <c r="E18" s="22">
        <v>3110.94</v>
      </c>
      <c r="F18" s="23">
        <v>2.56309516219806</v>
      </c>
    </row>
    <row r="19" spans="1:6" x14ac:dyDescent="0.2">
      <c r="A19" s="21" t="s">
        <v>551</v>
      </c>
      <c r="B19" s="21" t="s">
        <v>550</v>
      </c>
      <c r="C19" s="21" t="s">
        <v>195</v>
      </c>
      <c r="D19" s="24">
        <v>400000</v>
      </c>
      <c r="E19" s="22">
        <v>2955.2</v>
      </c>
      <c r="F19" s="23">
        <v>2.4347813919033201</v>
      </c>
    </row>
    <row r="20" spans="1:6" x14ac:dyDescent="0.2">
      <c r="A20" s="21" t="s">
        <v>183</v>
      </c>
      <c r="B20" s="21" t="s">
        <v>182</v>
      </c>
      <c r="C20" s="21" t="s">
        <v>184</v>
      </c>
      <c r="D20" s="24">
        <v>190000</v>
      </c>
      <c r="E20" s="22">
        <v>2952.98</v>
      </c>
      <c r="F20" s="23">
        <v>2.4329523398289998</v>
      </c>
    </row>
    <row r="21" spans="1:6" x14ac:dyDescent="0.2">
      <c r="A21" s="21" t="s">
        <v>594</v>
      </c>
      <c r="B21" s="21" t="s">
        <v>593</v>
      </c>
      <c r="C21" s="21" t="s">
        <v>131</v>
      </c>
      <c r="D21" s="24">
        <v>330000</v>
      </c>
      <c r="E21" s="22">
        <v>2903.5050000000001</v>
      </c>
      <c r="F21" s="23">
        <v>2.39219001938896</v>
      </c>
    </row>
    <row r="22" spans="1:6" x14ac:dyDescent="0.2">
      <c r="A22" s="21" t="s">
        <v>456</v>
      </c>
      <c r="B22" s="21" t="s">
        <v>455</v>
      </c>
      <c r="C22" s="21" t="s">
        <v>95</v>
      </c>
      <c r="D22" s="24">
        <v>105084</v>
      </c>
      <c r="E22" s="22">
        <v>2901.9472019999998</v>
      </c>
      <c r="F22" s="23">
        <v>2.3909065537748702</v>
      </c>
    </row>
    <row r="23" spans="1:6" x14ac:dyDescent="0.2">
      <c r="A23" s="21" t="s">
        <v>545</v>
      </c>
      <c r="B23" s="21" t="s">
        <v>544</v>
      </c>
      <c r="C23" s="21" t="s">
        <v>159</v>
      </c>
      <c r="D23" s="24">
        <v>1975000</v>
      </c>
      <c r="E23" s="22">
        <v>2832.15</v>
      </c>
      <c r="F23" s="23">
        <v>2.3334008253515801</v>
      </c>
    </row>
    <row r="24" spans="1:6" x14ac:dyDescent="0.2">
      <c r="A24" s="21" t="s">
        <v>253</v>
      </c>
      <c r="B24" s="21" t="s">
        <v>252</v>
      </c>
      <c r="C24" s="21" t="s">
        <v>128</v>
      </c>
      <c r="D24" s="24">
        <v>600000</v>
      </c>
      <c r="E24" s="22">
        <v>2483.6999999999998</v>
      </c>
      <c r="F24" s="23">
        <v>2.0463138004433801</v>
      </c>
    </row>
    <row r="25" spans="1:6" x14ac:dyDescent="0.2">
      <c r="A25" s="21" t="s">
        <v>119</v>
      </c>
      <c r="B25" s="21" t="s">
        <v>118</v>
      </c>
      <c r="C25" s="21" t="s">
        <v>120</v>
      </c>
      <c r="D25" s="24">
        <v>35100</v>
      </c>
      <c r="E25" s="22">
        <v>2442.62655</v>
      </c>
      <c r="F25" s="23">
        <v>2.0124734946227001</v>
      </c>
    </row>
    <row r="26" spans="1:6" x14ac:dyDescent="0.2">
      <c r="A26" s="21" t="s">
        <v>555</v>
      </c>
      <c r="B26" s="21" t="s">
        <v>554</v>
      </c>
      <c r="C26" s="21" t="s">
        <v>131</v>
      </c>
      <c r="D26" s="24">
        <v>155000</v>
      </c>
      <c r="E26" s="22">
        <v>2139.62</v>
      </c>
      <c r="F26" s="23">
        <v>1.7628272068706601</v>
      </c>
    </row>
    <row r="27" spans="1:6" x14ac:dyDescent="0.2">
      <c r="A27" s="21" t="s">
        <v>151</v>
      </c>
      <c r="B27" s="21" t="s">
        <v>150</v>
      </c>
      <c r="C27" s="21" t="s">
        <v>152</v>
      </c>
      <c r="D27" s="24">
        <v>25000</v>
      </c>
      <c r="E27" s="22">
        <v>2098.65</v>
      </c>
      <c r="F27" s="23">
        <v>1.7290721332288499</v>
      </c>
    </row>
    <row r="28" spans="1:6" x14ac:dyDescent="0.2">
      <c r="A28" s="21" t="s">
        <v>246</v>
      </c>
      <c r="B28" s="21" t="s">
        <v>245</v>
      </c>
      <c r="C28" s="21" t="s">
        <v>247</v>
      </c>
      <c r="D28" s="24">
        <v>1400000</v>
      </c>
      <c r="E28" s="22">
        <v>2054.5</v>
      </c>
      <c r="F28" s="23">
        <v>1.6926970660751799</v>
      </c>
    </row>
    <row r="29" spans="1:6" x14ac:dyDescent="0.2">
      <c r="A29" s="21" t="s">
        <v>460</v>
      </c>
      <c r="B29" s="21" t="s">
        <v>459</v>
      </c>
      <c r="C29" s="21" t="s">
        <v>195</v>
      </c>
      <c r="D29" s="24">
        <v>3000000</v>
      </c>
      <c r="E29" s="22">
        <v>2032.5</v>
      </c>
      <c r="F29" s="23">
        <v>1.67457132479815</v>
      </c>
    </row>
    <row r="30" spans="1:6" x14ac:dyDescent="0.2">
      <c r="A30" s="21" t="s">
        <v>240</v>
      </c>
      <c r="B30" s="21" t="s">
        <v>239</v>
      </c>
      <c r="C30" s="21" t="s">
        <v>149</v>
      </c>
      <c r="D30" s="24">
        <v>2000000</v>
      </c>
      <c r="E30" s="22">
        <v>1998</v>
      </c>
      <c r="F30" s="23">
        <v>1.6461468668864501</v>
      </c>
    </row>
    <row r="31" spans="1:6" x14ac:dyDescent="0.2">
      <c r="A31" s="21" t="s">
        <v>448</v>
      </c>
      <c r="B31" s="21" t="s">
        <v>447</v>
      </c>
      <c r="C31" s="21" t="s">
        <v>131</v>
      </c>
      <c r="D31" s="24">
        <v>234853</v>
      </c>
      <c r="E31" s="22">
        <v>1929.0825420000001</v>
      </c>
      <c r="F31" s="23">
        <v>1.58936595719652</v>
      </c>
    </row>
    <row r="32" spans="1:6" x14ac:dyDescent="0.2">
      <c r="A32" s="21" t="s">
        <v>579</v>
      </c>
      <c r="B32" s="21" t="s">
        <v>578</v>
      </c>
      <c r="C32" s="21" t="s">
        <v>580</v>
      </c>
      <c r="D32" s="24">
        <v>1675000</v>
      </c>
      <c r="E32" s="22">
        <v>1886.8875</v>
      </c>
      <c r="F32" s="23">
        <v>1.5546015747208199</v>
      </c>
    </row>
    <row r="33" spans="1:9" x14ac:dyDescent="0.2">
      <c r="A33" s="21" t="s">
        <v>137</v>
      </c>
      <c r="B33" s="21" t="s">
        <v>136</v>
      </c>
      <c r="C33" s="21" t="s">
        <v>138</v>
      </c>
      <c r="D33" s="24">
        <v>534718</v>
      </c>
      <c r="E33" s="22">
        <v>1799.0587109999999</v>
      </c>
      <c r="F33" s="23">
        <v>1.48223966989861</v>
      </c>
    </row>
    <row r="34" spans="1:9" x14ac:dyDescent="0.2">
      <c r="A34" s="21" t="s">
        <v>669</v>
      </c>
      <c r="B34" s="21" t="s">
        <v>668</v>
      </c>
      <c r="C34" s="21" t="s">
        <v>131</v>
      </c>
      <c r="D34" s="24">
        <v>1100000</v>
      </c>
      <c r="E34" s="22">
        <v>1679.15</v>
      </c>
      <c r="F34" s="23">
        <v>1.38344720296916</v>
      </c>
    </row>
    <row r="35" spans="1:9" x14ac:dyDescent="0.2">
      <c r="A35" s="21" t="s">
        <v>629</v>
      </c>
      <c r="B35" s="21" t="s">
        <v>628</v>
      </c>
      <c r="C35" s="21" t="s">
        <v>138</v>
      </c>
      <c r="D35" s="24">
        <v>350000</v>
      </c>
      <c r="E35" s="22">
        <v>1662.325</v>
      </c>
      <c r="F35" s="23">
        <v>1.36958513037889</v>
      </c>
    </row>
    <row r="36" spans="1:9" x14ac:dyDescent="0.2">
      <c r="A36" s="21" t="s">
        <v>181</v>
      </c>
      <c r="B36" s="21" t="s">
        <v>180</v>
      </c>
      <c r="C36" s="21" t="s">
        <v>120</v>
      </c>
      <c r="D36" s="24">
        <v>62058</v>
      </c>
      <c r="E36" s="22">
        <v>1515.208128</v>
      </c>
      <c r="F36" s="23">
        <v>1.24837593222627</v>
      </c>
    </row>
    <row r="37" spans="1:9" x14ac:dyDescent="0.2">
      <c r="A37" s="21" t="s">
        <v>483</v>
      </c>
      <c r="B37" s="21" t="s">
        <v>482</v>
      </c>
      <c r="C37" s="21" t="s">
        <v>131</v>
      </c>
      <c r="D37" s="24">
        <v>263107</v>
      </c>
      <c r="E37" s="22">
        <v>1439.1952900000001</v>
      </c>
      <c r="F37" s="23">
        <v>1.18574915789351</v>
      </c>
    </row>
    <row r="38" spans="1:9" x14ac:dyDescent="0.2">
      <c r="A38" s="21" t="s">
        <v>158</v>
      </c>
      <c r="B38" s="21" t="s">
        <v>157</v>
      </c>
      <c r="C38" s="21" t="s">
        <v>159</v>
      </c>
      <c r="D38" s="24">
        <v>60000</v>
      </c>
      <c r="E38" s="22">
        <v>1284.0899999999999</v>
      </c>
      <c r="F38" s="23">
        <v>1.0579583234735801</v>
      </c>
    </row>
    <row r="39" spans="1:9" x14ac:dyDescent="0.2">
      <c r="A39" s="21" t="s">
        <v>627</v>
      </c>
      <c r="B39" s="21" t="s">
        <v>626</v>
      </c>
      <c r="C39" s="21" t="s">
        <v>95</v>
      </c>
      <c r="D39" s="24">
        <v>1000000</v>
      </c>
      <c r="E39" s="22">
        <v>1191</v>
      </c>
      <c r="F39" s="23">
        <v>0.98126172095183195</v>
      </c>
    </row>
    <row r="40" spans="1:9" x14ac:dyDescent="0.2">
      <c r="A40" s="21" t="s">
        <v>442</v>
      </c>
      <c r="B40" s="21" t="s">
        <v>441</v>
      </c>
      <c r="C40" s="21" t="s">
        <v>120</v>
      </c>
      <c r="D40" s="24">
        <v>118207</v>
      </c>
      <c r="E40" s="22">
        <v>964.98284450000006</v>
      </c>
      <c r="F40" s="23">
        <v>0.79504678982625099</v>
      </c>
    </row>
    <row r="41" spans="1:9" x14ac:dyDescent="0.2">
      <c r="A41" s="21" t="s">
        <v>542</v>
      </c>
      <c r="B41" s="21" t="s">
        <v>541</v>
      </c>
      <c r="C41" s="21" t="s">
        <v>543</v>
      </c>
      <c r="D41" s="24">
        <v>250000</v>
      </c>
      <c r="E41" s="22">
        <v>675.75</v>
      </c>
      <c r="F41" s="23">
        <v>0.55674862127052904</v>
      </c>
    </row>
    <row r="42" spans="1:9" x14ac:dyDescent="0.2">
      <c r="A42" s="21" t="s">
        <v>671</v>
      </c>
      <c r="B42" s="21" t="s">
        <v>670</v>
      </c>
      <c r="C42" s="21" t="s">
        <v>403</v>
      </c>
      <c r="D42" s="24">
        <v>725000</v>
      </c>
      <c r="E42" s="22">
        <v>665.91250000000002</v>
      </c>
      <c r="F42" s="23">
        <v>0.54864353127903998</v>
      </c>
    </row>
    <row r="43" spans="1:9" x14ac:dyDescent="0.2">
      <c r="A43" s="21" t="s">
        <v>283</v>
      </c>
      <c r="B43" s="21" t="s">
        <v>282</v>
      </c>
      <c r="C43" s="21" t="s">
        <v>131</v>
      </c>
      <c r="D43" s="24">
        <v>100000</v>
      </c>
      <c r="E43" s="22">
        <v>547</v>
      </c>
      <c r="F43" s="23">
        <v>0.45067183993337701</v>
      </c>
    </row>
    <row r="44" spans="1:9" x14ac:dyDescent="0.2">
      <c r="A44" s="21" t="s">
        <v>522</v>
      </c>
      <c r="B44" s="21" t="s">
        <v>521</v>
      </c>
      <c r="C44" s="21" t="s">
        <v>319</v>
      </c>
      <c r="D44" s="24">
        <v>20319</v>
      </c>
      <c r="E44" s="22">
        <v>152.5855305</v>
      </c>
      <c r="F44" s="23">
        <v>0.125714811293685</v>
      </c>
    </row>
    <row r="45" spans="1:9" x14ac:dyDescent="0.2">
      <c r="A45" s="20" t="s">
        <v>27</v>
      </c>
      <c r="B45" s="20"/>
      <c r="C45" s="20"/>
      <c r="D45" s="20"/>
      <c r="E45" s="25">
        <f>SUM(E7:E44)</f>
        <v>115248.98495599999</v>
      </c>
      <c r="F45" s="26">
        <f>SUM(F7:F44)</f>
        <v>94.953331079661126</v>
      </c>
      <c r="G45" s="14"/>
      <c r="H45" s="14"/>
      <c r="I45" s="14"/>
    </row>
    <row r="46" spans="1:9" x14ac:dyDescent="0.2">
      <c r="A46" s="21"/>
      <c r="B46" s="21"/>
      <c r="C46" s="21"/>
      <c r="D46" s="21"/>
      <c r="E46" s="22"/>
      <c r="F46" s="23"/>
    </row>
    <row r="47" spans="1:9" x14ac:dyDescent="0.2">
      <c r="A47" s="20" t="s">
        <v>30</v>
      </c>
      <c r="B47" s="20"/>
      <c r="C47" s="20"/>
      <c r="D47" s="20"/>
      <c r="E47" s="25">
        <f>E45</f>
        <v>115248.98495599999</v>
      </c>
      <c r="F47" s="26">
        <f>F45</f>
        <v>94.953331079661126</v>
      </c>
      <c r="G47" s="14"/>
      <c r="H47" s="14"/>
      <c r="I47" s="14"/>
    </row>
    <row r="48" spans="1:9" x14ac:dyDescent="0.2">
      <c r="A48" s="20"/>
      <c r="B48" s="20"/>
      <c r="C48" s="20"/>
      <c r="D48" s="20"/>
      <c r="E48" s="25"/>
      <c r="F48" s="26"/>
      <c r="G48" s="14"/>
      <c r="H48" s="14"/>
      <c r="I48" s="14"/>
    </row>
    <row r="49" spans="1:9" x14ac:dyDescent="0.2">
      <c r="A49" s="20" t="s">
        <v>32</v>
      </c>
      <c r="B49" s="20"/>
      <c r="C49" s="20"/>
      <c r="D49" s="20"/>
      <c r="E49" s="25">
        <f>E51-(E45)</f>
        <v>6125.3614156000112</v>
      </c>
      <c r="F49" s="26">
        <f>F51-(F45)</f>
        <v>5.0466689203388739</v>
      </c>
      <c r="G49" s="14"/>
      <c r="H49" s="14"/>
      <c r="I49" s="14"/>
    </row>
    <row r="50" spans="1:9" x14ac:dyDescent="0.2">
      <c r="A50" s="20"/>
      <c r="B50" s="20"/>
      <c r="C50" s="20"/>
      <c r="D50" s="20"/>
      <c r="E50" s="25"/>
      <c r="F50" s="26"/>
      <c r="G50" s="14"/>
      <c r="H50" s="14"/>
      <c r="I50" s="14"/>
    </row>
    <row r="51" spans="1:9" x14ac:dyDescent="0.2">
      <c r="A51" s="27" t="s">
        <v>31</v>
      </c>
      <c r="B51" s="27"/>
      <c r="C51" s="27"/>
      <c r="D51" s="27"/>
      <c r="E51" s="28">
        <v>121374.3463716</v>
      </c>
      <c r="F51" s="29">
        <v>100</v>
      </c>
      <c r="G51" s="14"/>
      <c r="H51" s="14"/>
      <c r="I51" s="14"/>
    </row>
    <row r="54" spans="1:9" x14ac:dyDescent="0.2">
      <c r="A54" s="14" t="s">
        <v>35</v>
      </c>
    </row>
    <row r="55" spans="1:9" x14ac:dyDescent="0.2">
      <c r="A55" s="14" t="s">
        <v>36</v>
      </c>
    </row>
    <row r="56" spans="1:9" x14ac:dyDescent="0.2">
      <c r="A56" s="14" t="s">
        <v>37</v>
      </c>
      <c r="B56" s="14"/>
      <c r="C56" s="30" t="s">
        <v>39</v>
      </c>
      <c r="D56" s="14" t="s">
        <v>38</v>
      </c>
    </row>
    <row r="57" spans="1:9" x14ac:dyDescent="0.2">
      <c r="A57" s="7" t="s">
        <v>73</v>
      </c>
      <c r="C57" s="31">
        <v>59.082799999999999</v>
      </c>
      <c r="D57" s="31">
        <v>71.572400000000002</v>
      </c>
    </row>
    <row r="58" spans="1:9" x14ac:dyDescent="0.2">
      <c r="A58" s="7" t="s">
        <v>75</v>
      </c>
      <c r="C58" s="31">
        <v>23.805299999999999</v>
      </c>
      <c r="D58" s="31">
        <v>26.542899999999999</v>
      </c>
    </row>
    <row r="59" spans="1:9" x14ac:dyDescent="0.2">
      <c r="A59" s="7" t="s">
        <v>74</v>
      </c>
      <c r="C59" s="31">
        <v>65.809600000000003</v>
      </c>
      <c r="D59" s="31">
        <v>80.124799999999993</v>
      </c>
    </row>
    <row r="60" spans="1:9" x14ac:dyDescent="0.2">
      <c r="A60" s="7" t="s">
        <v>76</v>
      </c>
      <c r="C60" s="31">
        <v>27.998899999999999</v>
      </c>
      <c r="D60" s="31">
        <v>31.303999999999998</v>
      </c>
    </row>
    <row r="62" spans="1:9" x14ac:dyDescent="0.2">
      <c r="A62" s="14" t="s">
        <v>41</v>
      </c>
    </row>
    <row r="63" spans="1:9" x14ac:dyDescent="0.2">
      <c r="A63" s="69" t="s">
        <v>56</v>
      </c>
      <c r="B63" s="70"/>
      <c r="C63" s="33" t="s">
        <v>57</v>
      </c>
    </row>
    <row r="64" spans="1:9" x14ac:dyDescent="0.2">
      <c r="A64" s="65" t="s">
        <v>75</v>
      </c>
      <c r="B64" s="66"/>
      <c r="C64" s="34">
        <v>2.35</v>
      </c>
    </row>
    <row r="65" spans="1:4" x14ac:dyDescent="0.2">
      <c r="A65" s="65" t="s">
        <v>76</v>
      </c>
      <c r="B65" s="66"/>
      <c r="C65" s="34">
        <v>2.85</v>
      </c>
    </row>
    <row r="66" spans="1:4" x14ac:dyDescent="0.2">
      <c r="A66" s="7" t="s">
        <v>58</v>
      </c>
    </row>
    <row r="67" spans="1:4" x14ac:dyDescent="0.2">
      <c r="A67" s="7" t="s">
        <v>40</v>
      </c>
    </row>
    <row r="69" spans="1:4" x14ac:dyDescent="0.2">
      <c r="A69" s="14" t="s">
        <v>218</v>
      </c>
      <c r="D69" s="35">
        <v>0.10265241368901799</v>
      </c>
    </row>
    <row r="71" spans="1:4" x14ac:dyDescent="0.2">
      <c r="A71" s="14" t="s">
        <v>799</v>
      </c>
    </row>
    <row r="72" spans="1:4" x14ac:dyDescent="0.2">
      <c r="A72" s="36"/>
    </row>
    <row r="73" spans="1:4" x14ac:dyDescent="0.2">
      <c r="A73" s="37" t="s">
        <v>795</v>
      </c>
    </row>
    <row r="74" spans="1:4" x14ac:dyDescent="0.2">
      <c r="A74" s="38"/>
    </row>
    <row r="75" spans="1:4" x14ac:dyDescent="0.2">
      <c r="A75" s="39"/>
    </row>
    <row r="76" spans="1:4" x14ac:dyDescent="0.2">
      <c r="A76" s="39"/>
    </row>
    <row r="77" spans="1:4" x14ac:dyDescent="0.2">
      <c r="A77" s="39"/>
    </row>
    <row r="78" spans="1:4" x14ac:dyDescent="0.2">
      <c r="A78" s="39"/>
    </row>
    <row r="79" spans="1:4" x14ac:dyDescent="0.2">
      <c r="A79" s="39"/>
    </row>
    <row r="80" spans="1:4" x14ac:dyDescent="0.2">
      <c r="A80" s="39"/>
    </row>
    <row r="81" spans="1:1" x14ac:dyDescent="0.2">
      <c r="A81" s="39"/>
    </row>
    <row r="82" spans="1:1" x14ac:dyDescent="0.2">
      <c r="A82" s="39"/>
    </row>
    <row r="83" spans="1:1" x14ac:dyDescent="0.2">
      <c r="A83" s="39"/>
    </row>
    <row r="84" spans="1:1" x14ac:dyDescent="0.2">
      <c r="A84" s="39"/>
    </row>
    <row r="85" spans="1:1" x14ac:dyDescent="0.2">
      <c r="A85" s="39"/>
    </row>
    <row r="86" spans="1:1" x14ac:dyDescent="0.2">
      <c r="A86" s="39"/>
    </row>
    <row r="87" spans="1:1" x14ac:dyDescent="0.2">
      <c r="A87" s="37" t="s">
        <v>810</v>
      </c>
    </row>
    <row r="88" spans="1:1" x14ac:dyDescent="0.2">
      <c r="A88" s="39"/>
    </row>
    <row r="89" spans="1:1" x14ac:dyDescent="0.2">
      <c r="A89" s="37" t="s">
        <v>931</v>
      </c>
    </row>
    <row r="90" spans="1:1" x14ac:dyDescent="0.2">
      <c r="A90" s="39"/>
    </row>
    <row r="91" spans="1:1" x14ac:dyDescent="0.2">
      <c r="A91" s="39"/>
    </row>
    <row r="92" spans="1:1" x14ac:dyDescent="0.2">
      <c r="A92" s="39"/>
    </row>
    <row r="93" spans="1:1" x14ac:dyDescent="0.2">
      <c r="A93" s="39"/>
    </row>
    <row r="94" spans="1:1" x14ac:dyDescent="0.2">
      <c r="A94" s="39"/>
    </row>
    <row r="95" spans="1:1" x14ac:dyDescent="0.2">
      <c r="A95" s="39"/>
    </row>
    <row r="96" spans="1:1" x14ac:dyDescent="0.2">
      <c r="A96" s="39"/>
    </row>
    <row r="97" spans="1:1" x14ac:dyDescent="0.2">
      <c r="A97" s="39"/>
    </row>
    <row r="98" spans="1:1" x14ac:dyDescent="0.2">
      <c r="A98" s="39"/>
    </row>
    <row r="99" spans="1:1" x14ac:dyDescent="0.2">
      <c r="A99" s="39"/>
    </row>
    <row r="100" spans="1:1" x14ac:dyDescent="0.2">
      <c r="A100" s="39"/>
    </row>
    <row r="101" spans="1:1" x14ac:dyDescent="0.2">
      <c r="A101" s="39"/>
    </row>
  </sheetData>
  <mergeCells count="4">
    <mergeCell ref="A1:F1"/>
    <mergeCell ref="A63:B63"/>
    <mergeCell ref="A64:B64"/>
    <mergeCell ref="A65:B65"/>
  </mergeCells>
  <conditionalFormatting sqref="F2:F3 F5:F70">
    <cfRule type="cellIs" dxfId="39" priority="2" stopIfTrue="1" operator="between">
      <formula>0.009</formula>
      <formula>-0.009</formula>
    </cfRule>
  </conditionalFormatting>
  <conditionalFormatting sqref="F71:F203">
    <cfRule type="cellIs" dxfId="38" priority="1" stopIfTrue="1" operator="between">
      <formula>0.009</formula>
      <formula>-0.009</formula>
    </cfRule>
  </conditionalFormatting>
  <hyperlinks>
    <hyperlink ref="A72"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20"/>
  <sheetViews>
    <sheetView workbookViewId="0">
      <selection sqref="A1:F1"/>
    </sheetView>
  </sheetViews>
  <sheetFormatPr defaultColWidth="9.140625" defaultRowHeight="11.25" x14ac:dyDescent="0.2"/>
  <cols>
    <col min="1" max="1" width="38.5703125" style="7" bestFit="1" customWidth="1"/>
    <col min="2" max="2" width="39.5703125" style="7" bestFit="1" customWidth="1"/>
    <col min="3" max="3" width="25.5703125" style="7" bestFit="1" customWidth="1"/>
    <col min="4" max="4" width="15.42578125" style="7" bestFit="1" customWidth="1"/>
    <col min="5" max="5" width="22.85546875" style="10" customWidth="1"/>
    <col min="6" max="6" width="14.5703125" style="11" bestFit="1" customWidth="1"/>
    <col min="7" max="16384" width="9.140625" style="7"/>
  </cols>
  <sheetData>
    <row r="1" spans="1:6" s="1" customFormat="1" ht="15" x14ac:dyDescent="0.2">
      <c r="A1" s="67" t="s">
        <v>21</v>
      </c>
      <c r="B1" s="68"/>
      <c r="C1" s="68"/>
      <c r="D1" s="68"/>
      <c r="E1" s="68"/>
      <c r="F1" s="6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284</v>
      </c>
      <c r="D4" s="13" t="s">
        <v>1</v>
      </c>
      <c r="E4" s="40" t="s">
        <v>6</v>
      </c>
      <c r="F4" s="12" t="s">
        <v>3</v>
      </c>
    </row>
    <row r="5" spans="1:6" x14ac:dyDescent="0.2">
      <c r="A5" s="16" t="s">
        <v>82</v>
      </c>
      <c r="B5" s="17"/>
      <c r="C5" s="17"/>
      <c r="D5" s="17"/>
      <c r="E5" s="18"/>
      <c r="F5" s="19"/>
    </row>
    <row r="6" spans="1:6" x14ac:dyDescent="0.2">
      <c r="A6" s="20" t="s">
        <v>26</v>
      </c>
      <c r="B6" s="21"/>
      <c r="C6" s="21"/>
      <c r="D6" s="21"/>
      <c r="E6" s="22"/>
      <c r="F6" s="23"/>
    </row>
    <row r="7" spans="1:6" x14ac:dyDescent="0.2">
      <c r="A7" s="21" t="s">
        <v>87</v>
      </c>
      <c r="B7" s="21" t="s">
        <v>86</v>
      </c>
      <c r="C7" s="21" t="s">
        <v>85</v>
      </c>
      <c r="D7" s="24">
        <v>115639</v>
      </c>
      <c r="E7" s="22">
        <v>1030.170032</v>
      </c>
      <c r="F7" s="23">
        <v>3.7316440719921502</v>
      </c>
    </row>
    <row r="8" spans="1:6" x14ac:dyDescent="0.2">
      <c r="A8" s="21" t="s">
        <v>84</v>
      </c>
      <c r="B8" s="21" t="s">
        <v>83</v>
      </c>
      <c r="C8" s="21" t="s">
        <v>85</v>
      </c>
      <c r="D8" s="24">
        <v>46047</v>
      </c>
      <c r="E8" s="22">
        <v>749.71423049999999</v>
      </c>
      <c r="F8" s="23">
        <v>2.7157329149849398</v>
      </c>
    </row>
    <row r="9" spans="1:6" x14ac:dyDescent="0.2">
      <c r="A9" s="21" t="s">
        <v>623</v>
      </c>
      <c r="B9" s="21" t="s">
        <v>622</v>
      </c>
      <c r="C9" s="21" t="s">
        <v>179</v>
      </c>
      <c r="D9" s="24">
        <v>74300</v>
      </c>
      <c r="E9" s="22">
        <v>420.72375</v>
      </c>
      <c r="F9" s="23">
        <v>1.5240118027756899</v>
      </c>
    </row>
    <row r="10" spans="1:6" x14ac:dyDescent="0.2">
      <c r="A10" s="21" t="s">
        <v>673</v>
      </c>
      <c r="B10" s="21" t="s">
        <v>672</v>
      </c>
      <c r="C10" s="21" t="s">
        <v>414</v>
      </c>
      <c r="D10" s="24">
        <v>44932</v>
      </c>
      <c r="E10" s="22">
        <v>344.605974</v>
      </c>
      <c r="F10" s="23">
        <v>1.24828601114867</v>
      </c>
    </row>
    <row r="11" spans="1:6" x14ac:dyDescent="0.2">
      <c r="A11" s="21" t="s">
        <v>100</v>
      </c>
      <c r="B11" s="21" t="s">
        <v>99</v>
      </c>
      <c r="C11" s="21" t="s">
        <v>101</v>
      </c>
      <c r="D11" s="24">
        <v>12822</v>
      </c>
      <c r="E11" s="22">
        <v>326.60198400000002</v>
      </c>
      <c r="F11" s="23">
        <v>1.1830691241603499</v>
      </c>
    </row>
    <row r="12" spans="1:6" x14ac:dyDescent="0.2">
      <c r="A12" s="21" t="s">
        <v>122</v>
      </c>
      <c r="B12" s="21" t="s">
        <v>121</v>
      </c>
      <c r="C12" s="21" t="s">
        <v>123</v>
      </c>
      <c r="D12" s="24">
        <v>31928</v>
      </c>
      <c r="E12" s="22">
        <v>280.18416400000001</v>
      </c>
      <c r="F12" s="23">
        <v>1.0149271888901901</v>
      </c>
    </row>
    <row r="13" spans="1:6" x14ac:dyDescent="0.2">
      <c r="A13" s="21" t="s">
        <v>416</v>
      </c>
      <c r="B13" s="21" t="s">
        <v>415</v>
      </c>
      <c r="C13" s="21" t="s">
        <v>166</v>
      </c>
      <c r="D13" s="24">
        <v>9974</v>
      </c>
      <c r="E13" s="22">
        <v>276.83335699999998</v>
      </c>
      <c r="F13" s="23">
        <v>1.00278936824939</v>
      </c>
    </row>
    <row r="14" spans="1:6" x14ac:dyDescent="0.2">
      <c r="A14" s="21" t="s">
        <v>94</v>
      </c>
      <c r="B14" s="21" t="s">
        <v>93</v>
      </c>
      <c r="C14" s="21" t="s">
        <v>95</v>
      </c>
      <c r="D14" s="24">
        <v>12964</v>
      </c>
      <c r="E14" s="22">
        <v>270.40311200000002</v>
      </c>
      <c r="F14" s="23">
        <v>0.97949672248185804</v>
      </c>
    </row>
    <row r="15" spans="1:6" x14ac:dyDescent="0.2">
      <c r="A15" s="21" t="s">
        <v>154</v>
      </c>
      <c r="B15" s="21" t="s">
        <v>153</v>
      </c>
      <c r="C15" s="21" t="s">
        <v>144</v>
      </c>
      <c r="D15" s="24">
        <v>413645</v>
      </c>
      <c r="E15" s="22">
        <v>245.29148499999999</v>
      </c>
      <c r="F15" s="23">
        <v>0.88853343378018401</v>
      </c>
    </row>
    <row r="16" spans="1:6" x14ac:dyDescent="0.2">
      <c r="A16" s="21" t="s">
        <v>553</v>
      </c>
      <c r="B16" s="21" t="s">
        <v>552</v>
      </c>
      <c r="C16" s="21" t="s">
        <v>403</v>
      </c>
      <c r="D16" s="24">
        <v>27579</v>
      </c>
      <c r="E16" s="22">
        <v>239.37193049999999</v>
      </c>
      <c r="F16" s="23">
        <v>0.86709069154094998</v>
      </c>
    </row>
    <row r="17" spans="1:9" x14ac:dyDescent="0.2">
      <c r="A17" s="21" t="s">
        <v>163</v>
      </c>
      <c r="B17" s="21" t="s">
        <v>162</v>
      </c>
      <c r="C17" s="21" t="s">
        <v>152</v>
      </c>
      <c r="D17" s="24">
        <v>36740</v>
      </c>
      <c r="E17" s="22">
        <v>142.53282999999999</v>
      </c>
      <c r="F17" s="23">
        <v>0.51630485610337096</v>
      </c>
    </row>
    <row r="18" spans="1:9" x14ac:dyDescent="0.2">
      <c r="A18" s="21" t="s">
        <v>298</v>
      </c>
      <c r="B18" s="21" t="s">
        <v>297</v>
      </c>
      <c r="C18" s="21" t="s">
        <v>184</v>
      </c>
      <c r="D18" s="24">
        <v>21574</v>
      </c>
      <c r="E18" s="22">
        <v>107.298289</v>
      </c>
      <c r="F18" s="23">
        <v>0.38867275463682999</v>
      </c>
    </row>
    <row r="19" spans="1:9" x14ac:dyDescent="0.2">
      <c r="A19" s="21" t="s">
        <v>675</v>
      </c>
      <c r="B19" s="21" t="s">
        <v>674</v>
      </c>
      <c r="C19" s="21" t="s">
        <v>138</v>
      </c>
      <c r="D19" s="24">
        <v>3617</v>
      </c>
      <c r="E19" s="22">
        <v>93.951575000000005</v>
      </c>
      <c r="F19" s="23">
        <v>0.34032618598157399</v>
      </c>
    </row>
    <row r="20" spans="1:9" x14ac:dyDescent="0.2">
      <c r="A20" s="20" t="s">
        <v>27</v>
      </c>
      <c r="B20" s="20"/>
      <c r="C20" s="20"/>
      <c r="D20" s="20"/>
      <c r="E20" s="25">
        <f>SUM(E7:E19)</f>
        <v>4527.6827130000011</v>
      </c>
      <c r="F20" s="26">
        <f>SUM(F7:F19)</f>
        <v>16.400885126726148</v>
      </c>
      <c r="G20" s="14"/>
      <c r="H20" s="14"/>
      <c r="I20" s="14"/>
    </row>
    <row r="21" spans="1:9" x14ac:dyDescent="0.2">
      <c r="A21" s="21"/>
      <c r="B21" s="21"/>
      <c r="C21" s="21"/>
      <c r="D21" s="21"/>
      <c r="E21" s="22"/>
      <c r="F21" s="23"/>
    </row>
    <row r="22" spans="1:9" x14ac:dyDescent="0.2">
      <c r="A22" s="20" t="s">
        <v>306</v>
      </c>
      <c r="B22" s="21"/>
      <c r="C22" s="21"/>
      <c r="D22" s="21"/>
      <c r="E22" s="22"/>
      <c r="F22" s="23"/>
    </row>
    <row r="23" spans="1:9" x14ac:dyDescent="0.2">
      <c r="A23" s="21" t="s">
        <v>382</v>
      </c>
      <c r="B23" s="21" t="s">
        <v>381</v>
      </c>
      <c r="C23" s="21" t="s">
        <v>314</v>
      </c>
      <c r="D23" s="24">
        <v>194000</v>
      </c>
      <c r="E23" s="22">
        <v>2346.1973159999998</v>
      </c>
      <c r="F23" s="23">
        <v>8.4987652853556295</v>
      </c>
    </row>
    <row r="24" spans="1:9" x14ac:dyDescent="0.2">
      <c r="A24" s="21" t="s">
        <v>361</v>
      </c>
      <c r="B24" s="21" t="s">
        <v>360</v>
      </c>
      <c r="C24" s="21" t="s">
        <v>314</v>
      </c>
      <c r="D24" s="24">
        <v>62858</v>
      </c>
      <c r="E24" s="22">
        <v>2284.424207</v>
      </c>
      <c r="F24" s="23">
        <v>8.2750010048505498</v>
      </c>
    </row>
    <row r="25" spans="1:9" x14ac:dyDescent="0.2">
      <c r="A25" s="21" t="s">
        <v>677</v>
      </c>
      <c r="B25" s="21" t="s">
        <v>676</v>
      </c>
      <c r="C25" s="21" t="s">
        <v>179</v>
      </c>
      <c r="D25" s="24">
        <v>194000</v>
      </c>
      <c r="E25" s="22">
        <v>1786.120991</v>
      </c>
      <c r="F25" s="23">
        <v>6.4699686468125703</v>
      </c>
    </row>
    <row r="26" spans="1:9" x14ac:dyDescent="0.2">
      <c r="A26" s="21" t="s">
        <v>359</v>
      </c>
      <c r="B26" s="21" t="s">
        <v>358</v>
      </c>
      <c r="C26" s="21" t="s">
        <v>90</v>
      </c>
      <c r="D26" s="24">
        <v>45900</v>
      </c>
      <c r="E26" s="22">
        <v>1626.104949</v>
      </c>
      <c r="F26" s="23">
        <v>5.8903333477797704</v>
      </c>
    </row>
    <row r="27" spans="1:9" x14ac:dyDescent="0.2">
      <c r="A27" s="21" t="s">
        <v>357</v>
      </c>
      <c r="B27" s="21" t="s">
        <v>356</v>
      </c>
      <c r="C27" s="21" t="s">
        <v>144</v>
      </c>
      <c r="D27" s="24">
        <v>101604</v>
      </c>
      <c r="E27" s="22">
        <v>929.52126310000006</v>
      </c>
      <c r="F27" s="23">
        <v>3.3670582559110702</v>
      </c>
    </row>
    <row r="28" spans="1:9" x14ac:dyDescent="0.2">
      <c r="A28" s="21" t="s">
        <v>679</v>
      </c>
      <c r="B28" s="21" t="s">
        <v>678</v>
      </c>
      <c r="C28" s="21" t="s">
        <v>85</v>
      </c>
      <c r="D28" s="24">
        <v>40800</v>
      </c>
      <c r="E28" s="22">
        <v>853.28882529999998</v>
      </c>
      <c r="F28" s="23">
        <v>3.0909171182606201</v>
      </c>
    </row>
    <row r="29" spans="1:9" x14ac:dyDescent="0.2">
      <c r="A29" s="21" t="s">
        <v>681</v>
      </c>
      <c r="B29" s="21" t="s">
        <v>680</v>
      </c>
      <c r="C29" s="21" t="s">
        <v>85</v>
      </c>
      <c r="D29" s="24">
        <v>1800700</v>
      </c>
      <c r="E29" s="22">
        <v>818.22477790000005</v>
      </c>
      <c r="F29" s="23">
        <v>2.9639026055532098</v>
      </c>
    </row>
    <row r="30" spans="1:9" x14ac:dyDescent="0.2">
      <c r="A30" s="21" t="s">
        <v>369</v>
      </c>
      <c r="B30" s="21" t="s">
        <v>368</v>
      </c>
      <c r="C30" s="21" t="s">
        <v>370</v>
      </c>
      <c r="D30" s="24">
        <v>1869</v>
      </c>
      <c r="E30" s="22">
        <v>736.97306470000001</v>
      </c>
      <c r="F30" s="23">
        <v>2.66957985835259</v>
      </c>
    </row>
    <row r="31" spans="1:9" x14ac:dyDescent="0.2">
      <c r="A31" s="21" t="s">
        <v>683</v>
      </c>
      <c r="B31" s="21" t="s">
        <v>682</v>
      </c>
      <c r="C31" s="21" t="s">
        <v>144</v>
      </c>
      <c r="D31" s="24">
        <v>31112</v>
      </c>
      <c r="E31" s="22">
        <v>726.66570490000004</v>
      </c>
      <c r="F31" s="23">
        <v>2.63224291697323</v>
      </c>
    </row>
    <row r="32" spans="1:9" x14ac:dyDescent="0.2">
      <c r="A32" s="21" t="s">
        <v>685</v>
      </c>
      <c r="B32" s="21" t="s">
        <v>684</v>
      </c>
      <c r="C32" s="21" t="s">
        <v>686</v>
      </c>
      <c r="D32" s="24">
        <v>188000</v>
      </c>
      <c r="E32" s="22">
        <v>705.91194459999997</v>
      </c>
      <c r="F32" s="23">
        <v>2.5570653791014601</v>
      </c>
    </row>
    <row r="33" spans="1:6" x14ac:dyDescent="0.2">
      <c r="A33" s="21" t="s">
        <v>688</v>
      </c>
      <c r="B33" s="21" t="s">
        <v>687</v>
      </c>
      <c r="C33" s="21" t="s">
        <v>123</v>
      </c>
      <c r="D33" s="24">
        <v>257600</v>
      </c>
      <c r="E33" s="22">
        <v>670.79030090000003</v>
      </c>
      <c r="F33" s="23">
        <v>2.4298422320086699</v>
      </c>
    </row>
    <row r="34" spans="1:6" x14ac:dyDescent="0.2">
      <c r="A34" s="21" t="s">
        <v>690</v>
      </c>
      <c r="B34" s="21" t="s">
        <v>689</v>
      </c>
      <c r="C34" s="21" t="s">
        <v>144</v>
      </c>
      <c r="D34" s="24">
        <v>35200</v>
      </c>
      <c r="E34" s="22">
        <v>652.26637049999999</v>
      </c>
      <c r="F34" s="23">
        <v>2.3627419350480201</v>
      </c>
    </row>
    <row r="35" spans="1:6" x14ac:dyDescent="0.2">
      <c r="A35" s="21" t="s">
        <v>692</v>
      </c>
      <c r="B35" s="21" t="s">
        <v>691</v>
      </c>
      <c r="C35" s="21" t="s">
        <v>85</v>
      </c>
      <c r="D35" s="24">
        <v>117000</v>
      </c>
      <c r="E35" s="22">
        <v>541.70086500000002</v>
      </c>
      <c r="F35" s="23">
        <v>1.96223415443934</v>
      </c>
    </row>
    <row r="36" spans="1:6" x14ac:dyDescent="0.2">
      <c r="A36" s="21" t="s">
        <v>313</v>
      </c>
      <c r="B36" s="21" t="s">
        <v>312</v>
      </c>
      <c r="C36" s="21" t="s">
        <v>314</v>
      </c>
      <c r="D36" s="24">
        <v>32000</v>
      </c>
      <c r="E36" s="22">
        <v>539.29991529999995</v>
      </c>
      <c r="F36" s="23">
        <v>1.9535370564488701</v>
      </c>
    </row>
    <row r="37" spans="1:6" x14ac:dyDescent="0.2">
      <c r="A37" s="21" t="s">
        <v>694</v>
      </c>
      <c r="B37" s="21" t="s">
        <v>693</v>
      </c>
      <c r="C37" s="21" t="s">
        <v>144</v>
      </c>
      <c r="D37" s="24">
        <v>56000</v>
      </c>
      <c r="E37" s="22">
        <v>517.36328000000003</v>
      </c>
      <c r="F37" s="23">
        <v>1.8740747225293199</v>
      </c>
    </row>
    <row r="38" spans="1:6" x14ac:dyDescent="0.2">
      <c r="A38" s="21" t="s">
        <v>696</v>
      </c>
      <c r="B38" s="21" t="s">
        <v>695</v>
      </c>
      <c r="C38" s="21" t="s">
        <v>152</v>
      </c>
      <c r="D38" s="24">
        <v>5004</v>
      </c>
      <c r="E38" s="22">
        <v>496.57552659999999</v>
      </c>
      <c r="F38" s="23">
        <v>1.79877404949911</v>
      </c>
    </row>
    <row r="39" spans="1:6" x14ac:dyDescent="0.2">
      <c r="A39" s="21" t="s">
        <v>698</v>
      </c>
      <c r="B39" s="21" t="s">
        <v>697</v>
      </c>
      <c r="C39" s="21" t="s">
        <v>543</v>
      </c>
      <c r="D39" s="24">
        <v>56100</v>
      </c>
      <c r="E39" s="22">
        <v>465.17518109999997</v>
      </c>
      <c r="F39" s="23">
        <v>1.68503077459905</v>
      </c>
    </row>
    <row r="40" spans="1:6" x14ac:dyDescent="0.2">
      <c r="A40" s="21" t="s">
        <v>700</v>
      </c>
      <c r="B40" s="21" t="s">
        <v>699</v>
      </c>
      <c r="C40" s="21" t="s">
        <v>138</v>
      </c>
      <c r="D40" s="24">
        <v>74800</v>
      </c>
      <c r="E40" s="22">
        <v>462.2748082</v>
      </c>
      <c r="F40" s="23">
        <v>1.67452458726817</v>
      </c>
    </row>
    <row r="41" spans="1:6" x14ac:dyDescent="0.2">
      <c r="A41" s="21" t="s">
        <v>702</v>
      </c>
      <c r="B41" s="21" t="s">
        <v>701</v>
      </c>
      <c r="C41" s="21" t="s">
        <v>117</v>
      </c>
      <c r="D41" s="24">
        <v>14738</v>
      </c>
      <c r="E41" s="22">
        <v>423.47459120000002</v>
      </c>
      <c r="F41" s="23">
        <v>1.5339763328417</v>
      </c>
    </row>
    <row r="42" spans="1:6" x14ac:dyDescent="0.2">
      <c r="A42" s="21" t="s">
        <v>704</v>
      </c>
      <c r="B42" s="21" t="s">
        <v>703</v>
      </c>
      <c r="C42" s="21" t="s">
        <v>131</v>
      </c>
      <c r="D42" s="24">
        <v>322000</v>
      </c>
      <c r="E42" s="22">
        <v>357.93698339999997</v>
      </c>
      <c r="F42" s="23">
        <v>1.2965756921294</v>
      </c>
    </row>
    <row r="43" spans="1:6" x14ac:dyDescent="0.2">
      <c r="A43" s="21" t="s">
        <v>706</v>
      </c>
      <c r="B43" s="21" t="s">
        <v>705</v>
      </c>
      <c r="C43" s="21" t="s">
        <v>314</v>
      </c>
      <c r="D43" s="24">
        <v>7216</v>
      </c>
      <c r="E43" s="22">
        <v>355.6713239</v>
      </c>
      <c r="F43" s="23">
        <v>1.2883686636004099</v>
      </c>
    </row>
    <row r="44" spans="1:6" x14ac:dyDescent="0.2">
      <c r="A44" s="21" t="s">
        <v>708</v>
      </c>
      <c r="B44" s="21" t="s">
        <v>707</v>
      </c>
      <c r="C44" s="21" t="s">
        <v>95</v>
      </c>
      <c r="D44" s="24">
        <v>86350</v>
      </c>
      <c r="E44" s="22">
        <v>345.84583720000001</v>
      </c>
      <c r="F44" s="23">
        <v>1.2527772388262799</v>
      </c>
    </row>
    <row r="45" spans="1:6" x14ac:dyDescent="0.2">
      <c r="A45" s="21" t="s">
        <v>710</v>
      </c>
      <c r="B45" s="21" t="s">
        <v>709</v>
      </c>
      <c r="C45" s="21" t="s">
        <v>179</v>
      </c>
      <c r="D45" s="24">
        <v>62810</v>
      </c>
      <c r="E45" s="22">
        <v>344.10306309999999</v>
      </c>
      <c r="F45" s="23">
        <v>1.2464642881122501</v>
      </c>
    </row>
    <row r="46" spans="1:6" x14ac:dyDescent="0.2">
      <c r="A46" s="21" t="s">
        <v>374</v>
      </c>
      <c r="B46" s="21" t="s">
        <v>373</v>
      </c>
      <c r="C46" s="21" t="s">
        <v>314</v>
      </c>
      <c r="D46" s="24">
        <v>860</v>
      </c>
      <c r="E46" s="22">
        <v>334.02347950000001</v>
      </c>
      <c r="F46" s="23">
        <v>1.2099524335438701</v>
      </c>
    </row>
    <row r="47" spans="1:6" x14ac:dyDescent="0.2">
      <c r="A47" s="21" t="s">
        <v>712</v>
      </c>
      <c r="B47" s="21" t="s">
        <v>711</v>
      </c>
      <c r="C47" s="21" t="s">
        <v>370</v>
      </c>
      <c r="D47" s="24">
        <v>63030</v>
      </c>
      <c r="E47" s="22">
        <v>329.82593630000002</v>
      </c>
      <c r="F47" s="23">
        <v>1.19474743173577</v>
      </c>
    </row>
    <row r="48" spans="1:6" x14ac:dyDescent="0.2">
      <c r="A48" s="21" t="s">
        <v>714</v>
      </c>
      <c r="B48" s="21" t="s">
        <v>713</v>
      </c>
      <c r="C48" s="21" t="s">
        <v>319</v>
      </c>
      <c r="D48" s="24">
        <v>65384</v>
      </c>
      <c r="E48" s="22">
        <v>329.66272800000002</v>
      </c>
      <c r="F48" s="23">
        <v>1.1941562329372499</v>
      </c>
    </row>
    <row r="49" spans="1:9" x14ac:dyDescent="0.2">
      <c r="A49" s="21" t="s">
        <v>716</v>
      </c>
      <c r="B49" s="21" t="s">
        <v>715</v>
      </c>
      <c r="C49" s="21" t="s">
        <v>309</v>
      </c>
      <c r="D49" s="24">
        <v>6696</v>
      </c>
      <c r="E49" s="22">
        <v>309.67865699999999</v>
      </c>
      <c r="F49" s="23">
        <v>1.1217667848219299</v>
      </c>
    </row>
    <row r="50" spans="1:9" x14ac:dyDescent="0.2">
      <c r="A50" s="21" t="s">
        <v>718</v>
      </c>
      <c r="B50" s="21" t="s">
        <v>717</v>
      </c>
      <c r="C50" s="21" t="s">
        <v>106</v>
      </c>
      <c r="D50" s="24">
        <v>66500</v>
      </c>
      <c r="E50" s="22">
        <v>305.69583649999998</v>
      </c>
      <c r="F50" s="23">
        <v>1.10733958538206</v>
      </c>
    </row>
    <row r="51" spans="1:9" x14ac:dyDescent="0.2">
      <c r="A51" s="21" t="s">
        <v>720</v>
      </c>
      <c r="B51" s="21" t="s">
        <v>719</v>
      </c>
      <c r="C51" s="21" t="s">
        <v>141</v>
      </c>
      <c r="D51" s="24">
        <v>22425</v>
      </c>
      <c r="E51" s="22">
        <v>300.3253575</v>
      </c>
      <c r="F51" s="23">
        <v>1.0878857908611701</v>
      </c>
    </row>
    <row r="52" spans="1:9" x14ac:dyDescent="0.2">
      <c r="A52" s="21" t="s">
        <v>722</v>
      </c>
      <c r="B52" s="21" t="s">
        <v>721</v>
      </c>
      <c r="C52" s="21" t="s">
        <v>106</v>
      </c>
      <c r="D52" s="24">
        <v>46500</v>
      </c>
      <c r="E52" s="22">
        <v>295.19332100000003</v>
      </c>
      <c r="F52" s="23">
        <v>1.0692957203023401</v>
      </c>
    </row>
    <row r="53" spans="1:9" x14ac:dyDescent="0.2">
      <c r="A53" s="21" t="s">
        <v>724</v>
      </c>
      <c r="B53" s="21" t="s">
        <v>723</v>
      </c>
      <c r="C53" s="21" t="s">
        <v>120</v>
      </c>
      <c r="D53" s="24">
        <v>837801</v>
      </c>
      <c r="E53" s="22">
        <v>292.75328639999998</v>
      </c>
      <c r="F53" s="23">
        <v>1.06045704283386</v>
      </c>
    </row>
    <row r="54" spans="1:9" x14ac:dyDescent="0.2">
      <c r="A54" s="21" t="s">
        <v>726</v>
      </c>
      <c r="B54" s="21" t="s">
        <v>725</v>
      </c>
      <c r="C54" s="21" t="s">
        <v>120</v>
      </c>
      <c r="D54" s="24">
        <v>32112</v>
      </c>
      <c r="E54" s="22">
        <v>262.41442289999998</v>
      </c>
      <c r="F54" s="23">
        <v>0.95055883514579598</v>
      </c>
    </row>
    <row r="55" spans="1:9" x14ac:dyDescent="0.2">
      <c r="A55" s="21" t="s">
        <v>728</v>
      </c>
      <c r="B55" s="21" t="s">
        <v>727</v>
      </c>
      <c r="C55" s="21" t="s">
        <v>120</v>
      </c>
      <c r="D55" s="24">
        <v>477300</v>
      </c>
      <c r="E55" s="22">
        <v>251.12605629999999</v>
      </c>
      <c r="F55" s="23">
        <v>0.90966833649327405</v>
      </c>
    </row>
    <row r="56" spans="1:9" x14ac:dyDescent="0.2">
      <c r="A56" s="21" t="s">
        <v>730</v>
      </c>
      <c r="B56" s="21" t="s">
        <v>729</v>
      </c>
      <c r="C56" s="21" t="s">
        <v>144</v>
      </c>
      <c r="D56" s="24">
        <v>1611300</v>
      </c>
      <c r="E56" s="22">
        <v>226.9276567</v>
      </c>
      <c r="F56" s="23">
        <v>0.82201308385141003</v>
      </c>
    </row>
    <row r="57" spans="1:9" x14ac:dyDescent="0.2">
      <c r="A57" s="21" t="s">
        <v>355</v>
      </c>
      <c r="B57" s="21" t="s">
        <v>354</v>
      </c>
      <c r="C57" s="21" t="s">
        <v>117</v>
      </c>
      <c r="D57" s="24">
        <v>9742</v>
      </c>
      <c r="E57" s="22">
        <v>221.24552539999999</v>
      </c>
      <c r="F57" s="23">
        <v>0.80143037330530698</v>
      </c>
    </row>
    <row r="58" spans="1:9" x14ac:dyDescent="0.2">
      <c r="A58" s="21" t="s">
        <v>732</v>
      </c>
      <c r="B58" s="21" t="s">
        <v>731</v>
      </c>
      <c r="C58" s="21" t="s">
        <v>90</v>
      </c>
      <c r="D58" s="24">
        <v>2600</v>
      </c>
      <c r="E58" s="22">
        <v>113.59874600000001</v>
      </c>
      <c r="F58" s="23">
        <v>0.411495261877937</v>
      </c>
    </row>
    <row r="59" spans="1:9" x14ac:dyDescent="0.2">
      <c r="A59" s="21" t="s">
        <v>734</v>
      </c>
      <c r="B59" s="21" t="s">
        <v>733</v>
      </c>
      <c r="C59" s="21" t="s">
        <v>117</v>
      </c>
      <c r="D59" s="24">
        <v>110800</v>
      </c>
      <c r="E59" s="22">
        <v>85.381488000000004</v>
      </c>
      <c r="F59" s="23">
        <v>0.30928226764129901</v>
      </c>
    </row>
    <row r="60" spans="1:9" x14ac:dyDescent="0.2">
      <c r="A60" s="21" t="s">
        <v>736</v>
      </c>
      <c r="B60" s="21" t="s">
        <v>735</v>
      </c>
      <c r="C60" s="21" t="s">
        <v>488</v>
      </c>
      <c r="D60" s="24">
        <v>93800</v>
      </c>
      <c r="E60" s="22">
        <v>64.997264099999995</v>
      </c>
      <c r="F60" s="23">
        <v>0.23544332269459101</v>
      </c>
    </row>
    <row r="61" spans="1:9" x14ac:dyDescent="0.2">
      <c r="A61" s="21" t="s">
        <v>738</v>
      </c>
      <c r="B61" s="21" t="s">
        <v>737</v>
      </c>
      <c r="C61" s="21" t="s">
        <v>117</v>
      </c>
      <c r="D61" s="24">
        <v>8388</v>
      </c>
      <c r="E61" s="22">
        <v>2.1245088000000001</v>
      </c>
      <c r="F61" s="23">
        <v>7.6957302417579596E-3</v>
      </c>
    </row>
    <row r="62" spans="1:9" x14ac:dyDescent="0.2">
      <c r="A62" s="21" t="s">
        <v>740</v>
      </c>
      <c r="B62" s="21" t="s">
        <v>739</v>
      </c>
      <c r="C62" s="21" t="s">
        <v>117</v>
      </c>
      <c r="D62" s="24">
        <v>7501</v>
      </c>
      <c r="E62" s="22">
        <v>0.74201680000000003</v>
      </c>
      <c r="F62" s="23">
        <v>2.6878500704033202E-3</v>
      </c>
    </row>
    <row r="63" spans="1:9" x14ac:dyDescent="0.2">
      <c r="A63" s="21" t="s">
        <v>742</v>
      </c>
      <c r="B63" s="21" t="s">
        <v>741</v>
      </c>
      <c r="C63" s="21" t="s">
        <v>117</v>
      </c>
      <c r="D63" s="24">
        <v>6798</v>
      </c>
      <c r="E63" s="22">
        <v>0.54902499999999999</v>
      </c>
      <c r="F63" s="23">
        <v>1.9887647892920801E-3</v>
      </c>
    </row>
    <row r="64" spans="1:9" x14ac:dyDescent="0.2">
      <c r="A64" s="20" t="s">
        <v>27</v>
      </c>
      <c r="B64" s="20"/>
      <c r="C64" s="20"/>
      <c r="D64" s="20"/>
      <c r="E64" s="25">
        <f>SUM(E22:E63)</f>
        <v>22712.176402099994</v>
      </c>
      <c r="F64" s="26">
        <f>SUM(F22:F63)</f>
        <v>82.271620994830599</v>
      </c>
      <c r="G64" s="14"/>
      <c r="H64" s="14"/>
      <c r="I64" s="14"/>
    </row>
    <row r="65" spans="1:9" x14ac:dyDescent="0.2">
      <c r="A65" s="21"/>
      <c r="B65" s="21"/>
      <c r="C65" s="21"/>
      <c r="D65" s="21"/>
      <c r="E65" s="22"/>
      <c r="F65" s="23"/>
    </row>
    <row r="66" spans="1:9" x14ac:dyDescent="0.2">
      <c r="A66" s="20" t="s">
        <v>30</v>
      </c>
      <c r="B66" s="20"/>
      <c r="C66" s="20"/>
      <c r="D66" s="20"/>
      <c r="E66" s="25">
        <f>E20+E64</f>
        <v>27239.859115099996</v>
      </c>
      <c r="F66" s="26">
        <f>F20+F64</f>
        <v>98.672506121556751</v>
      </c>
      <c r="G66" s="14"/>
      <c r="H66" s="14"/>
      <c r="I66" s="14"/>
    </row>
    <row r="67" spans="1:9" x14ac:dyDescent="0.2">
      <c r="A67" s="20"/>
      <c r="B67" s="20"/>
      <c r="C67" s="20"/>
      <c r="D67" s="20"/>
      <c r="E67" s="25"/>
      <c r="F67" s="26"/>
      <c r="G67" s="14"/>
      <c r="H67" s="14"/>
      <c r="I67" s="14"/>
    </row>
    <row r="68" spans="1:9" x14ac:dyDescent="0.2">
      <c r="A68" s="20" t="s">
        <v>32</v>
      </c>
      <c r="B68" s="20"/>
      <c r="C68" s="20"/>
      <c r="D68" s="20"/>
      <c r="E68" s="25">
        <f>E70-(E20+E64)</f>
        <v>366.4723604000028</v>
      </c>
      <c r="F68" s="26">
        <f>F70-(F20+F64)</f>
        <v>1.3274938784432493</v>
      </c>
      <c r="G68" s="14"/>
      <c r="H68" s="14"/>
      <c r="I68" s="14"/>
    </row>
    <row r="69" spans="1:9" x14ac:dyDescent="0.2">
      <c r="A69" s="20"/>
      <c r="B69" s="20"/>
      <c r="C69" s="20"/>
      <c r="D69" s="20"/>
      <c r="E69" s="25"/>
      <c r="F69" s="26"/>
      <c r="G69" s="14"/>
      <c r="H69" s="14"/>
      <c r="I69" s="14"/>
    </row>
    <row r="70" spans="1:9" x14ac:dyDescent="0.2">
      <c r="A70" s="27" t="s">
        <v>31</v>
      </c>
      <c r="B70" s="27"/>
      <c r="C70" s="27"/>
      <c r="D70" s="27"/>
      <c r="E70" s="28">
        <v>27606.331475499999</v>
      </c>
      <c r="F70" s="29">
        <v>100</v>
      </c>
      <c r="G70" s="14"/>
      <c r="H70" s="14"/>
      <c r="I70" s="14"/>
    </row>
    <row r="71" spans="1:9" x14ac:dyDescent="0.2">
      <c r="F71" s="15" t="s">
        <v>608</v>
      </c>
    </row>
    <row r="73" spans="1:9" x14ac:dyDescent="0.2">
      <c r="A73" s="14" t="s">
        <v>35</v>
      </c>
    </row>
    <row r="74" spans="1:9" x14ac:dyDescent="0.2">
      <c r="A74" s="14" t="s">
        <v>36</v>
      </c>
    </row>
    <row r="75" spans="1:9" x14ac:dyDescent="0.2">
      <c r="A75" s="14" t="s">
        <v>37</v>
      </c>
      <c r="B75" s="14"/>
      <c r="C75" s="30" t="s">
        <v>39</v>
      </c>
      <c r="D75" s="14" t="s">
        <v>38</v>
      </c>
    </row>
    <row r="76" spans="1:9" x14ac:dyDescent="0.2">
      <c r="A76" s="7" t="s">
        <v>73</v>
      </c>
      <c r="C76" s="31">
        <v>25.306699999999999</v>
      </c>
      <c r="D76" s="31">
        <v>24.957100000000001</v>
      </c>
    </row>
    <row r="77" spans="1:9" x14ac:dyDescent="0.2">
      <c r="A77" s="7" t="s">
        <v>75</v>
      </c>
      <c r="C77" s="31">
        <v>12.656000000000001</v>
      </c>
      <c r="D77" s="31">
        <v>12.1317</v>
      </c>
    </row>
    <row r="78" spans="1:9" x14ac:dyDescent="0.2">
      <c r="A78" s="7" t="s">
        <v>74</v>
      </c>
      <c r="C78" s="31">
        <v>26.925000000000001</v>
      </c>
      <c r="D78" s="31">
        <v>26.661100000000001</v>
      </c>
    </row>
    <row r="79" spans="1:9" x14ac:dyDescent="0.2">
      <c r="A79" s="7" t="s">
        <v>76</v>
      </c>
      <c r="C79" s="31">
        <v>13.642200000000001</v>
      </c>
      <c r="D79" s="31">
        <v>12.8589</v>
      </c>
    </row>
    <row r="81" spans="1:4" x14ac:dyDescent="0.2">
      <c r="A81" s="14" t="s">
        <v>41</v>
      </c>
    </row>
    <row r="82" spans="1:4" x14ac:dyDescent="0.2">
      <c r="A82" s="69" t="s">
        <v>56</v>
      </c>
      <c r="B82" s="70"/>
      <c r="C82" s="33" t="s">
        <v>57</v>
      </c>
    </row>
    <row r="83" spans="1:4" x14ac:dyDescent="0.2">
      <c r="A83" s="65" t="s">
        <v>75</v>
      </c>
      <c r="B83" s="66"/>
      <c r="C83" s="34">
        <v>0.35</v>
      </c>
    </row>
    <row r="84" spans="1:4" x14ac:dyDescent="0.2">
      <c r="A84" s="65" t="s">
        <v>76</v>
      </c>
      <c r="B84" s="66"/>
      <c r="C84" s="34">
        <v>0.65</v>
      </c>
    </row>
    <row r="85" spans="1:4" x14ac:dyDescent="0.2">
      <c r="A85" s="7" t="s">
        <v>58</v>
      </c>
    </row>
    <row r="86" spans="1:4" x14ac:dyDescent="0.2">
      <c r="A86" s="7" t="s">
        <v>40</v>
      </c>
    </row>
    <row r="88" spans="1:4" x14ac:dyDescent="0.2">
      <c r="A88" s="14" t="s">
        <v>218</v>
      </c>
      <c r="D88" s="35">
        <v>0.49739405369681799</v>
      </c>
    </row>
    <row r="90" spans="1:4" x14ac:dyDescent="0.2">
      <c r="A90" s="14" t="s">
        <v>799</v>
      </c>
    </row>
    <row r="91" spans="1:4" x14ac:dyDescent="0.2">
      <c r="A91" s="36"/>
    </row>
    <row r="92" spans="1:4" x14ac:dyDescent="0.2">
      <c r="A92" s="37" t="s">
        <v>795</v>
      </c>
    </row>
    <row r="93" spans="1:4" x14ac:dyDescent="0.2">
      <c r="A93" s="38"/>
    </row>
    <row r="94" spans="1:4" x14ac:dyDescent="0.2">
      <c r="A94" s="39"/>
    </row>
    <row r="95" spans="1:4" x14ac:dyDescent="0.2">
      <c r="A95" s="39"/>
    </row>
    <row r="96" spans="1:4" x14ac:dyDescent="0.2">
      <c r="A96" s="39"/>
    </row>
    <row r="97" spans="1:1" x14ac:dyDescent="0.2">
      <c r="A97" s="39"/>
    </row>
    <row r="98" spans="1:1" x14ac:dyDescent="0.2">
      <c r="A98" s="39"/>
    </row>
    <row r="99" spans="1:1" x14ac:dyDescent="0.2">
      <c r="A99" s="39"/>
    </row>
    <row r="100" spans="1:1" x14ac:dyDescent="0.2">
      <c r="A100" s="39"/>
    </row>
    <row r="101" spans="1:1" x14ac:dyDescent="0.2">
      <c r="A101" s="39"/>
    </row>
    <row r="102" spans="1:1" x14ac:dyDescent="0.2">
      <c r="A102" s="39"/>
    </row>
    <row r="103" spans="1:1" x14ac:dyDescent="0.2">
      <c r="A103" s="39"/>
    </row>
    <row r="104" spans="1:1" x14ac:dyDescent="0.2">
      <c r="A104" s="39"/>
    </row>
    <row r="105" spans="1:1" x14ac:dyDescent="0.2">
      <c r="A105" s="39"/>
    </row>
    <row r="106" spans="1:1" x14ac:dyDescent="0.2">
      <c r="A106" s="37" t="s">
        <v>811</v>
      </c>
    </row>
    <row r="107" spans="1:1" x14ac:dyDescent="0.2">
      <c r="A107" s="39"/>
    </row>
    <row r="108" spans="1:1" x14ac:dyDescent="0.2">
      <c r="A108" s="37" t="s">
        <v>796</v>
      </c>
    </row>
    <row r="109" spans="1:1" x14ac:dyDescent="0.2">
      <c r="A109" s="39"/>
    </row>
    <row r="110" spans="1:1" x14ac:dyDescent="0.2">
      <c r="A110" s="39"/>
    </row>
    <row r="111" spans="1:1" x14ac:dyDescent="0.2">
      <c r="A111" s="39"/>
    </row>
    <row r="112" spans="1:1" x14ac:dyDescent="0.2">
      <c r="A112" s="39"/>
    </row>
    <row r="113" spans="1:1" x14ac:dyDescent="0.2">
      <c r="A113" s="39"/>
    </row>
    <row r="114" spans="1:1" x14ac:dyDescent="0.2">
      <c r="A114" s="39"/>
    </row>
    <row r="115" spans="1:1" x14ac:dyDescent="0.2">
      <c r="A115" s="39"/>
    </row>
    <row r="116" spans="1:1" x14ac:dyDescent="0.2">
      <c r="A116" s="39"/>
    </row>
    <row r="117" spans="1:1" x14ac:dyDescent="0.2">
      <c r="A117" s="39"/>
    </row>
    <row r="118" spans="1:1" x14ac:dyDescent="0.2">
      <c r="A118" s="39"/>
    </row>
    <row r="119" spans="1:1" x14ac:dyDescent="0.2">
      <c r="A119" s="39"/>
    </row>
    <row r="120" spans="1:1" x14ac:dyDescent="0.2">
      <c r="A120" s="39"/>
    </row>
  </sheetData>
  <mergeCells count="4">
    <mergeCell ref="A1:F1"/>
    <mergeCell ref="A82:B82"/>
    <mergeCell ref="A83:B83"/>
    <mergeCell ref="A84:B84"/>
  </mergeCells>
  <conditionalFormatting sqref="F2:F3 F5:F89">
    <cfRule type="cellIs" dxfId="37" priority="2" stopIfTrue="1" operator="between">
      <formula>0.009</formula>
      <formula>-0.009</formula>
    </cfRule>
  </conditionalFormatting>
  <conditionalFormatting sqref="F90:F222">
    <cfRule type="cellIs" dxfId="36" priority="1" stopIfTrue="1" operator="between">
      <formula>0.009</formula>
      <formula>-0.009</formula>
    </cfRule>
  </conditionalFormatting>
  <hyperlinks>
    <hyperlink ref="A93"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4"/>
  <sheetViews>
    <sheetView workbookViewId="0">
      <selection sqref="A1:F1"/>
    </sheetView>
  </sheetViews>
  <sheetFormatPr defaultColWidth="9.140625" defaultRowHeight="11.25" x14ac:dyDescent="0.2"/>
  <cols>
    <col min="1" max="1" width="38.5703125" style="7" bestFit="1" customWidth="1"/>
    <col min="2" max="2" width="33.42578125" style="7" bestFit="1" customWidth="1"/>
    <col min="3" max="3" width="25.5703125" style="7" bestFit="1" customWidth="1"/>
    <col min="4" max="4" width="15.42578125" style="7" bestFit="1" customWidth="1"/>
    <col min="5" max="5" width="22.85546875" style="10" customWidth="1"/>
    <col min="6" max="6" width="14.5703125" style="11" bestFit="1" customWidth="1"/>
    <col min="7" max="16384" width="9.140625" style="7"/>
  </cols>
  <sheetData>
    <row r="1" spans="1:6" s="1" customFormat="1" ht="15" customHeight="1" x14ac:dyDescent="0.2">
      <c r="A1" s="67" t="s">
        <v>826</v>
      </c>
      <c r="B1" s="68"/>
      <c r="C1" s="68"/>
      <c r="D1" s="68"/>
      <c r="E1" s="68"/>
      <c r="F1" s="6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284</v>
      </c>
      <c r="D4" s="13" t="s">
        <v>1</v>
      </c>
      <c r="E4" s="40" t="s">
        <v>6</v>
      </c>
      <c r="F4" s="12" t="s">
        <v>3</v>
      </c>
    </row>
    <row r="5" spans="1:6" x14ac:dyDescent="0.2">
      <c r="A5" s="16" t="s">
        <v>82</v>
      </c>
      <c r="B5" s="17"/>
      <c r="C5" s="17"/>
      <c r="D5" s="17"/>
      <c r="E5" s="18"/>
      <c r="F5" s="19"/>
    </row>
    <row r="6" spans="1:6" x14ac:dyDescent="0.2">
      <c r="A6" s="20" t="s">
        <v>26</v>
      </c>
      <c r="B6" s="21"/>
      <c r="C6" s="21"/>
      <c r="D6" s="21"/>
      <c r="E6" s="22"/>
      <c r="F6" s="23"/>
    </row>
    <row r="7" spans="1:6" x14ac:dyDescent="0.2">
      <c r="A7" s="21" t="s">
        <v>100</v>
      </c>
      <c r="B7" s="21" t="s">
        <v>99</v>
      </c>
      <c r="C7" s="21" t="s">
        <v>101</v>
      </c>
      <c r="D7" s="24">
        <v>216847</v>
      </c>
      <c r="E7" s="22">
        <v>5523.5267839999997</v>
      </c>
      <c r="F7" s="23">
        <v>11.005537352986</v>
      </c>
    </row>
    <row r="8" spans="1:6" x14ac:dyDescent="0.2">
      <c r="A8" s="21" t="s">
        <v>84</v>
      </c>
      <c r="B8" s="21" t="s">
        <v>83</v>
      </c>
      <c r="C8" s="21" t="s">
        <v>85</v>
      </c>
      <c r="D8" s="24">
        <v>275248</v>
      </c>
      <c r="E8" s="22">
        <v>4481.4503119999999</v>
      </c>
      <c r="F8" s="23">
        <v>8.9292169175560705</v>
      </c>
    </row>
    <row r="9" spans="1:6" x14ac:dyDescent="0.2">
      <c r="A9" s="21" t="s">
        <v>87</v>
      </c>
      <c r="B9" s="21" t="s">
        <v>86</v>
      </c>
      <c r="C9" s="21" t="s">
        <v>85</v>
      </c>
      <c r="D9" s="24">
        <v>433708</v>
      </c>
      <c r="E9" s="22">
        <v>3863.6877180000001</v>
      </c>
      <c r="F9" s="23">
        <v>7.6983349884164003</v>
      </c>
    </row>
    <row r="10" spans="1:6" x14ac:dyDescent="0.2">
      <c r="A10" s="21" t="s">
        <v>89</v>
      </c>
      <c r="B10" s="21" t="s">
        <v>88</v>
      </c>
      <c r="C10" s="21" t="s">
        <v>90</v>
      </c>
      <c r="D10" s="24">
        <v>227296</v>
      </c>
      <c r="E10" s="22">
        <v>3428.0782720000002</v>
      </c>
      <c r="F10" s="23">
        <v>6.8303902464530504</v>
      </c>
    </row>
    <row r="11" spans="1:6" x14ac:dyDescent="0.2">
      <c r="A11" s="21" t="s">
        <v>249</v>
      </c>
      <c r="B11" s="21" t="s">
        <v>248</v>
      </c>
      <c r="C11" s="21" t="s">
        <v>141</v>
      </c>
      <c r="D11" s="24">
        <v>113671</v>
      </c>
      <c r="E11" s="22">
        <v>2998.1862959999999</v>
      </c>
      <c r="F11" s="23">
        <v>5.97383747054874</v>
      </c>
    </row>
    <row r="12" spans="1:6" x14ac:dyDescent="0.2">
      <c r="A12" s="21" t="s">
        <v>292</v>
      </c>
      <c r="B12" s="21" t="s">
        <v>291</v>
      </c>
      <c r="C12" s="21" t="s">
        <v>90</v>
      </c>
      <c r="D12" s="24">
        <v>63228</v>
      </c>
      <c r="E12" s="22">
        <v>2059.1462759999999</v>
      </c>
      <c r="F12" s="23">
        <v>4.1028154912591503</v>
      </c>
    </row>
    <row r="13" spans="1:6" x14ac:dyDescent="0.2">
      <c r="A13" s="21" t="s">
        <v>242</v>
      </c>
      <c r="B13" s="21" t="s">
        <v>241</v>
      </c>
      <c r="C13" s="21" t="s">
        <v>208</v>
      </c>
      <c r="D13" s="24">
        <v>548991</v>
      </c>
      <c r="E13" s="22">
        <v>1820.1796609999999</v>
      </c>
      <c r="F13" s="23">
        <v>3.6266783943743701</v>
      </c>
    </row>
    <row r="14" spans="1:6" x14ac:dyDescent="0.2">
      <c r="A14" s="21" t="s">
        <v>214</v>
      </c>
      <c r="B14" s="21" t="s">
        <v>213</v>
      </c>
      <c r="C14" s="21" t="s">
        <v>85</v>
      </c>
      <c r="D14" s="24">
        <v>92381</v>
      </c>
      <c r="E14" s="22">
        <v>1688.031823</v>
      </c>
      <c r="F14" s="23">
        <v>3.3633759747249901</v>
      </c>
    </row>
    <row r="15" spans="1:6" x14ac:dyDescent="0.2">
      <c r="A15" s="21" t="s">
        <v>94</v>
      </c>
      <c r="B15" s="21" t="s">
        <v>93</v>
      </c>
      <c r="C15" s="21" t="s">
        <v>95</v>
      </c>
      <c r="D15" s="24">
        <v>75823</v>
      </c>
      <c r="E15" s="22">
        <v>1581.516134</v>
      </c>
      <c r="F15" s="23">
        <v>3.1511451954040202</v>
      </c>
    </row>
    <row r="16" spans="1:6" x14ac:dyDescent="0.2">
      <c r="A16" s="21" t="s">
        <v>92</v>
      </c>
      <c r="B16" s="21" t="s">
        <v>91</v>
      </c>
      <c r="C16" s="21" t="s">
        <v>85</v>
      </c>
      <c r="D16" s="24">
        <v>166319</v>
      </c>
      <c r="E16" s="22">
        <v>1553.003663</v>
      </c>
      <c r="F16" s="23">
        <v>3.0943345602994001</v>
      </c>
    </row>
    <row r="17" spans="1:6" x14ac:dyDescent="0.2">
      <c r="A17" s="21" t="s">
        <v>103</v>
      </c>
      <c r="B17" s="21" t="s">
        <v>102</v>
      </c>
      <c r="C17" s="21" t="s">
        <v>85</v>
      </c>
      <c r="D17" s="24">
        <v>240790</v>
      </c>
      <c r="E17" s="22">
        <v>1477.7282299999999</v>
      </c>
      <c r="F17" s="23">
        <v>2.9443494833656798</v>
      </c>
    </row>
    <row r="18" spans="1:6" x14ac:dyDescent="0.2">
      <c r="A18" s="21" t="s">
        <v>207</v>
      </c>
      <c r="B18" s="21" t="s">
        <v>206</v>
      </c>
      <c r="C18" s="21" t="s">
        <v>208</v>
      </c>
      <c r="D18" s="24">
        <v>56021</v>
      </c>
      <c r="E18" s="22">
        <v>1434.725821</v>
      </c>
      <c r="F18" s="23">
        <v>2.8586678822754501</v>
      </c>
    </row>
    <row r="19" spans="1:6" x14ac:dyDescent="0.2">
      <c r="A19" s="21" t="s">
        <v>97</v>
      </c>
      <c r="B19" s="21" t="s">
        <v>96</v>
      </c>
      <c r="C19" s="21" t="s">
        <v>98</v>
      </c>
      <c r="D19" s="24">
        <v>153133</v>
      </c>
      <c r="E19" s="22">
        <v>1234.405113</v>
      </c>
      <c r="F19" s="23">
        <v>2.4595321270444299</v>
      </c>
    </row>
    <row r="20" spans="1:6" x14ac:dyDescent="0.2">
      <c r="A20" s="21" t="s">
        <v>744</v>
      </c>
      <c r="B20" s="21" t="s">
        <v>743</v>
      </c>
      <c r="C20" s="21" t="s">
        <v>141</v>
      </c>
      <c r="D20" s="24">
        <v>16583</v>
      </c>
      <c r="E20" s="22">
        <v>1090.3654160000001</v>
      </c>
      <c r="F20" s="23">
        <v>2.17253537159496</v>
      </c>
    </row>
    <row r="21" spans="1:6" x14ac:dyDescent="0.2">
      <c r="A21" s="21" t="s">
        <v>212</v>
      </c>
      <c r="B21" s="21" t="s">
        <v>211</v>
      </c>
      <c r="C21" s="21" t="s">
        <v>138</v>
      </c>
      <c r="D21" s="24">
        <v>27629</v>
      </c>
      <c r="E21" s="22">
        <v>853.155891</v>
      </c>
      <c r="F21" s="23">
        <v>1.6998992479802899</v>
      </c>
    </row>
    <row r="22" spans="1:6" x14ac:dyDescent="0.2">
      <c r="A22" s="21" t="s">
        <v>210</v>
      </c>
      <c r="B22" s="21" t="s">
        <v>209</v>
      </c>
      <c r="C22" s="21" t="s">
        <v>152</v>
      </c>
      <c r="D22" s="24">
        <v>60063</v>
      </c>
      <c r="E22" s="22">
        <v>750.30699600000003</v>
      </c>
      <c r="F22" s="23">
        <v>1.49497449611439</v>
      </c>
    </row>
    <row r="23" spans="1:6" x14ac:dyDescent="0.2">
      <c r="A23" s="21" t="s">
        <v>151</v>
      </c>
      <c r="B23" s="21" t="s">
        <v>150</v>
      </c>
      <c r="C23" s="21" t="s">
        <v>152</v>
      </c>
      <c r="D23" s="24">
        <v>8339</v>
      </c>
      <c r="E23" s="22">
        <v>700.02569400000004</v>
      </c>
      <c r="F23" s="23">
        <v>1.39478981901266</v>
      </c>
    </row>
    <row r="24" spans="1:6" x14ac:dyDescent="0.2">
      <c r="A24" s="21" t="s">
        <v>108</v>
      </c>
      <c r="B24" s="21" t="s">
        <v>107</v>
      </c>
      <c r="C24" s="21" t="s">
        <v>90</v>
      </c>
      <c r="D24" s="24">
        <v>66221</v>
      </c>
      <c r="E24" s="22">
        <v>688.23485300000004</v>
      </c>
      <c r="F24" s="23">
        <v>1.3712967599359001</v>
      </c>
    </row>
    <row r="25" spans="1:6" x14ac:dyDescent="0.2">
      <c r="A25" s="21" t="s">
        <v>675</v>
      </c>
      <c r="B25" s="21" t="s">
        <v>674</v>
      </c>
      <c r="C25" s="21" t="s">
        <v>138</v>
      </c>
      <c r="D25" s="24">
        <v>26181</v>
      </c>
      <c r="E25" s="22">
        <v>680.05147499999998</v>
      </c>
      <c r="F25" s="23">
        <v>1.3549915122609</v>
      </c>
    </row>
    <row r="26" spans="1:6" x14ac:dyDescent="0.2">
      <c r="A26" s="21" t="s">
        <v>105</v>
      </c>
      <c r="B26" s="21" t="s">
        <v>104</v>
      </c>
      <c r="C26" s="21" t="s">
        <v>106</v>
      </c>
      <c r="D26" s="24">
        <v>67199</v>
      </c>
      <c r="E26" s="22">
        <v>672.93078600000001</v>
      </c>
      <c r="F26" s="23">
        <v>1.34080365514839</v>
      </c>
    </row>
    <row r="27" spans="1:6" x14ac:dyDescent="0.2">
      <c r="A27" s="21" t="s">
        <v>746</v>
      </c>
      <c r="B27" s="21" t="s">
        <v>745</v>
      </c>
      <c r="C27" s="21" t="s">
        <v>747</v>
      </c>
      <c r="D27" s="24">
        <v>17176</v>
      </c>
      <c r="E27" s="22">
        <v>662.710196</v>
      </c>
      <c r="F27" s="23">
        <v>1.3204392956706099</v>
      </c>
    </row>
    <row r="28" spans="1:6" x14ac:dyDescent="0.2">
      <c r="A28" s="21" t="s">
        <v>749</v>
      </c>
      <c r="B28" s="21" t="s">
        <v>748</v>
      </c>
      <c r="C28" s="21" t="s">
        <v>141</v>
      </c>
      <c r="D28" s="24">
        <v>37940</v>
      </c>
      <c r="E28" s="22">
        <v>587.25428999999997</v>
      </c>
      <c r="F28" s="23">
        <v>1.1700946292173</v>
      </c>
    </row>
    <row r="29" spans="1:6" x14ac:dyDescent="0.2">
      <c r="A29" s="21" t="s">
        <v>579</v>
      </c>
      <c r="B29" s="21" t="s">
        <v>578</v>
      </c>
      <c r="C29" s="21" t="s">
        <v>580</v>
      </c>
      <c r="D29" s="24">
        <v>484899</v>
      </c>
      <c r="E29" s="22">
        <v>546.23872349999999</v>
      </c>
      <c r="F29" s="23">
        <v>1.0883717795196699</v>
      </c>
    </row>
    <row r="30" spans="1:6" x14ac:dyDescent="0.2">
      <c r="A30" s="21" t="s">
        <v>119</v>
      </c>
      <c r="B30" s="21" t="s">
        <v>118</v>
      </c>
      <c r="C30" s="21" t="s">
        <v>120</v>
      </c>
      <c r="D30" s="24">
        <v>7245</v>
      </c>
      <c r="E30" s="22">
        <v>504.18317250000001</v>
      </c>
      <c r="F30" s="23">
        <v>1.00457677760683</v>
      </c>
    </row>
    <row r="31" spans="1:6" x14ac:dyDescent="0.2">
      <c r="A31" s="21" t="s">
        <v>125</v>
      </c>
      <c r="B31" s="21" t="s">
        <v>124</v>
      </c>
      <c r="C31" s="21" t="s">
        <v>85</v>
      </c>
      <c r="D31" s="24">
        <v>40847</v>
      </c>
      <c r="E31" s="22">
        <v>498.37424700000003</v>
      </c>
      <c r="F31" s="23">
        <v>0.99300258795029706</v>
      </c>
    </row>
    <row r="32" spans="1:6" x14ac:dyDescent="0.2">
      <c r="A32" s="21" t="s">
        <v>110</v>
      </c>
      <c r="B32" s="21" t="s">
        <v>109</v>
      </c>
      <c r="C32" s="21" t="s">
        <v>111</v>
      </c>
      <c r="D32" s="24">
        <v>295912</v>
      </c>
      <c r="E32" s="22">
        <v>492.545524</v>
      </c>
      <c r="F32" s="23">
        <v>0.98138895209674604</v>
      </c>
    </row>
    <row r="33" spans="1:6" x14ac:dyDescent="0.2">
      <c r="A33" s="21" t="s">
        <v>751</v>
      </c>
      <c r="B33" s="21" t="s">
        <v>750</v>
      </c>
      <c r="C33" s="21" t="s">
        <v>580</v>
      </c>
      <c r="D33" s="24">
        <v>59399</v>
      </c>
      <c r="E33" s="22">
        <v>456.21401950000001</v>
      </c>
      <c r="F33" s="23">
        <v>0.908999019812328</v>
      </c>
    </row>
    <row r="34" spans="1:6" x14ac:dyDescent="0.2">
      <c r="A34" s="21" t="s">
        <v>251</v>
      </c>
      <c r="B34" s="21" t="s">
        <v>250</v>
      </c>
      <c r="C34" s="21" t="s">
        <v>111</v>
      </c>
      <c r="D34" s="24">
        <v>211840</v>
      </c>
      <c r="E34" s="22">
        <v>452.70208000000002</v>
      </c>
      <c r="F34" s="23">
        <v>0.90200153743193401</v>
      </c>
    </row>
    <row r="35" spans="1:6" x14ac:dyDescent="0.2">
      <c r="A35" s="21" t="s">
        <v>753</v>
      </c>
      <c r="B35" s="21" t="s">
        <v>752</v>
      </c>
      <c r="C35" s="21" t="s">
        <v>309</v>
      </c>
      <c r="D35" s="24">
        <v>2238</v>
      </c>
      <c r="E35" s="22">
        <v>438.78228000000001</v>
      </c>
      <c r="F35" s="23">
        <v>0.87426656214588006</v>
      </c>
    </row>
    <row r="36" spans="1:6" x14ac:dyDescent="0.2">
      <c r="A36" s="21" t="s">
        <v>163</v>
      </c>
      <c r="B36" s="21" t="s">
        <v>162</v>
      </c>
      <c r="C36" s="21" t="s">
        <v>152</v>
      </c>
      <c r="D36" s="24">
        <v>111688</v>
      </c>
      <c r="E36" s="22">
        <v>433.29359599999998</v>
      </c>
      <c r="F36" s="23">
        <v>0.86333044847377605</v>
      </c>
    </row>
    <row r="37" spans="1:6" x14ac:dyDescent="0.2">
      <c r="A37" s="21" t="s">
        <v>662</v>
      </c>
      <c r="B37" s="21" t="s">
        <v>661</v>
      </c>
      <c r="C37" s="21" t="s">
        <v>663</v>
      </c>
      <c r="D37" s="24">
        <v>91148</v>
      </c>
      <c r="E37" s="22">
        <v>431.44905799999998</v>
      </c>
      <c r="F37" s="23">
        <v>0.85965523648479703</v>
      </c>
    </row>
    <row r="38" spans="1:6" x14ac:dyDescent="0.2">
      <c r="A38" s="21" t="s">
        <v>238</v>
      </c>
      <c r="B38" s="21" t="s">
        <v>237</v>
      </c>
      <c r="C38" s="21" t="s">
        <v>120</v>
      </c>
      <c r="D38" s="24">
        <v>23468</v>
      </c>
      <c r="E38" s="22">
        <v>404.47098</v>
      </c>
      <c r="F38" s="23">
        <v>0.805901854496893</v>
      </c>
    </row>
    <row r="39" spans="1:6" x14ac:dyDescent="0.2">
      <c r="A39" s="21" t="s">
        <v>135</v>
      </c>
      <c r="B39" s="21" t="s">
        <v>134</v>
      </c>
      <c r="C39" s="21" t="s">
        <v>90</v>
      </c>
      <c r="D39" s="24">
        <v>39659</v>
      </c>
      <c r="E39" s="22">
        <v>403.09407599999997</v>
      </c>
      <c r="F39" s="23">
        <v>0.80315839565328395</v>
      </c>
    </row>
    <row r="40" spans="1:6" x14ac:dyDescent="0.2">
      <c r="A40" s="21" t="s">
        <v>755</v>
      </c>
      <c r="B40" s="21" t="s">
        <v>754</v>
      </c>
      <c r="C40" s="21" t="s">
        <v>756</v>
      </c>
      <c r="D40" s="24">
        <v>45064</v>
      </c>
      <c r="E40" s="22">
        <v>368.66858400000001</v>
      </c>
      <c r="F40" s="23">
        <v>0.734566162300058</v>
      </c>
    </row>
    <row r="41" spans="1:6" x14ac:dyDescent="0.2">
      <c r="A41" s="21" t="s">
        <v>617</v>
      </c>
      <c r="B41" s="21" t="s">
        <v>616</v>
      </c>
      <c r="C41" s="21" t="s">
        <v>106</v>
      </c>
      <c r="D41" s="24">
        <v>33818</v>
      </c>
      <c r="E41" s="22">
        <v>363.86477100000002</v>
      </c>
      <c r="F41" s="23">
        <v>0.72499464296545402</v>
      </c>
    </row>
    <row r="42" spans="1:6" x14ac:dyDescent="0.2">
      <c r="A42" s="21" t="s">
        <v>758</v>
      </c>
      <c r="B42" s="21" t="s">
        <v>757</v>
      </c>
      <c r="C42" s="21" t="s">
        <v>90</v>
      </c>
      <c r="D42" s="24">
        <v>89576</v>
      </c>
      <c r="E42" s="22">
        <v>351.80973999999998</v>
      </c>
      <c r="F42" s="23">
        <v>0.70097518960710103</v>
      </c>
    </row>
    <row r="43" spans="1:6" x14ac:dyDescent="0.2">
      <c r="A43" s="21" t="s">
        <v>246</v>
      </c>
      <c r="B43" s="21" t="s">
        <v>245</v>
      </c>
      <c r="C43" s="21" t="s">
        <v>247</v>
      </c>
      <c r="D43" s="24">
        <v>237767</v>
      </c>
      <c r="E43" s="22">
        <v>348.92307249999999</v>
      </c>
      <c r="F43" s="23">
        <v>0.69522355152526405</v>
      </c>
    </row>
    <row r="44" spans="1:6" x14ac:dyDescent="0.2">
      <c r="A44" s="21" t="s">
        <v>648</v>
      </c>
      <c r="B44" s="21" t="s">
        <v>647</v>
      </c>
      <c r="C44" s="21" t="s">
        <v>179</v>
      </c>
      <c r="D44" s="24">
        <v>28247</v>
      </c>
      <c r="E44" s="22">
        <v>347.80531100000002</v>
      </c>
      <c r="F44" s="23">
        <v>0.692996429901519</v>
      </c>
    </row>
    <row r="45" spans="1:6" x14ac:dyDescent="0.2">
      <c r="A45" s="21" t="s">
        <v>623</v>
      </c>
      <c r="B45" s="21" t="s">
        <v>622</v>
      </c>
      <c r="C45" s="21" t="s">
        <v>179</v>
      </c>
      <c r="D45" s="24">
        <v>58337</v>
      </c>
      <c r="E45" s="22">
        <v>330.33326249999999</v>
      </c>
      <c r="F45" s="23">
        <v>0.65818365720764205</v>
      </c>
    </row>
    <row r="46" spans="1:6" x14ac:dyDescent="0.2">
      <c r="A46" s="21" t="s">
        <v>133</v>
      </c>
      <c r="B46" s="21" t="s">
        <v>132</v>
      </c>
      <c r="C46" s="21" t="s">
        <v>106</v>
      </c>
      <c r="D46" s="24">
        <v>7622</v>
      </c>
      <c r="E46" s="22">
        <v>322.98606100000001</v>
      </c>
      <c r="F46" s="23">
        <v>0.64354447761999301</v>
      </c>
    </row>
    <row r="47" spans="1:6" x14ac:dyDescent="0.2">
      <c r="A47" s="21" t="s">
        <v>760</v>
      </c>
      <c r="B47" s="21" t="s">
        <v>759</v>
      </c>
      <c r="C47" s="21" t="s">
        <v>309</v>
      </c>
      <c r="D47" s="24">
        <v>7167</v>
      </c>
      <c r="E47" s="22">
        <v>308.71494150000001</v>
      </c>
      <c r="F47" s="23">
        <v>0.61510950393956498</v>
      </c>
    </row>
    <row r="48" spans="1:6" x14ac:dyDescent="0.2">
      <c r="A48" s="21" t="s">
        <v>290</v>
      </c>
      <c r="B48" s="21" t="s">
        <v>289</v>
      </c>
      <c r="C48" s="21" t="s">
        <v>152</v>
      </c>
      <c r="D48" s="24">
        <v>8037</v>
      </c>
      <c r="E48" s="22">
        <v>290.6219385</v>
      </c>
      <c r="F48" s="23">
        <v>0.57905948949571595</v>
      </c>
    </row>
    <row r="49" spans="1:9" x14ac:dyDescent="0.2">
      <c r="A49" s="21" t="s">
        <v>265</v>
      </c>
      <c r="B49" s="21" t="s">
        <v>264</v>
      </c>
      <c r="C49" s="21" t="s">
        <v>266</v>
      </c>
      <c r="D49" s="24">
        <v>129014</v>
      </c>
      <c r="E49" s="22">
        <v>290.34600699999999</v>
      </c>
      <c r="F49" s="23">
        <v>0.57850970046619399</v>
      </c>
    </row>
    <row r="50" spans="1:9" x14ac:dyDescent="0.2">
      <c r="A50" s="21" t="s">
        <v>673</v>
      </c>
      <c r="B50" s="21" t="s">
        <v>672</v>
      </c>
      <c r="C50" s="21" t="s">
        <v>414</v>
      </c>
      <c r="D50" s="24">
        <v>37585</v>
      </c>
      <c r="E50" s="22">
        <v>288.25815749999998</v>
      </c>
      <c r="F50" s="23">
        <v>0.57434969426757798</v>
      </c>
    </row>
    <row r="51" spans="1:9" x14ac:dyDescent="0.2">
      <c r="A51" s="21" t="s">
        <v>606</v>
      </c>
      <c r="B51" s="21" t="s">
        <v>605</v>
      </c>
      <c r="C51" s="21" t="s">
        <v>488</v>
      </c>
      <c r="D51" s="24">
        <v>6405</v>
      </c>
      <c r="E51" s="22">
        <v>286.79028</v>
      </c>
      <c r="F51" s="23">
        <v>0.57142497220364996</v>
      </c>
    </row>
    <row r="52" spans="1:9" x14ac:dyDescent="0.2">
      <c r="A52" s="21" t="s">
        <v>762</v>
      </c>
      <c r="B52" s="21" t="s">
        <v>761</v>
      </c>
      <c r="C52" s="21" t="s">
        <v>152</v>
      </c>
      <c r="D52" s="24">
        <v>8711</v>
      </c>
      <c r="E52" s="22">
        <v>281.16930250000001</v>
      </c>
      <c r="F52" s="23">
        <v>0.56022526588272903</v>
      </c>
    </row>
    <row r="53" spans="1:9" x14ac:dyDescent="0.2">
      <c r="A53" s="21" t="s">
        <v>764</v>
      </c>
      <c r="B53" s="21" t="s">
        <v>763</v>
      </c>
      <c r="C53" s="21" t="s">
        <v>106</v>
      </c>
      <c r="D53" s="24">
        <v>7995</v>
      </c>
      <c r="E53" s="22">
        <v>272.88533999999999</v>
      </c>
      <c r="F53" s="23">
        <v>0.54371960522610396</v>
      </c>
    </row>
    <row r="54" spans="1:9" x14ac:dyDescent="0.2">
      <c r="A54" s="21" t="s">
        <v>766</v>
      </c>
      <c r="B54" s="21" t="s">
        <v>765</v>
      </c>
      <c r="C54" s="21" t="s">
        <v>281</v>
      </c>
      <c r="D54" s="24">
        <v>33214</v>
      </c>
      <c r="E54" s="22">
        <v>237.86206100000001</v>
      </c>
      <c r="F54" s="23">
        <v>0.473936290990155</v>
      </c>
    </row>
    <row r="55" spans="1:9" x14ac:dyDescent="0.2">
      <c r="A55" s="21" t="s">
        <v>768</v>
      </c>
      <c r="B55" s="21" t="s">
        <v>767</v>
      </c>
      <c r="C55" s="21" t="s">
        <v>152</v>
      </c>
      <c r="D55" s="24">
        <v>7963</v>
      </c>
      <c r="E55" s="22">
        <v>218.09462550000001</v>
      </c>
      <c r="F55" s="23">
        <v>0.43454999700165198</v>
      </c>
    </row>
    <row r="56" spans="1:9" x14ac:dyDescent="0.2">
      <c r="A56" s="21" t="s">
        <v>263</v>
      </c>
      <c r="B56" s="21" t="s">
        <v>262</v>
      </c>
      <c r="C56" s="21" t="s">
        <v>101</v>
      </c>
      <c r="D56" s="24">
        <v>58278</v>
      </c>
      <c r="E56" s="22">
        <v>192.60879</v>
      </c>
      <c r="F56" s="23">
        <v>0.38376988394421402</v>
      </c>
    </row>
    <row r="57" spans="1:9" x14ac:dyDescent="0.2">
      <c r="A57" s="21" t="s">
        <v>770</v>
      </c>
      <c r="B57" s="21" t="s">
        <v>769</v>
      </c>
      <c r="C57" s="21" t="s">
        <v>85</v>
      </c>
      <c r="D57" s="24">
        <v>92088</v>
      </c>
      <c r="E57" s="22">
        <v>9.2088000000000003E-5</v>
      </c>
      <c r="F57" s="23">
        <v>1.8348384345623499E-7</v>
      </c>
    </row>
    <row r="58" spans="1:9" x14ac:dyDescent="0.2">
      <c r="A58" s="20" t="s">
        <v>27</v>
      </c>
      <c r="B58" s="20"/>
      <c r="C58" s="20"/>
      <c r="D58" s="20"/>
      <c r="E58" s="25">
        <f>SUM(E7:E57)</f>
        <v>49991.791794088</v>
      </c>
      <c r="F58" s="26">
        <f>SUM(F7:F57)</f>
        <v>99.607832721344025</v>
      </c>
      <c r="G58" s="14"/>
      <c r="H58" s="14"/>
      <c r="I58" s="14"/>
    </row>
    <row r="59" spans="1:9" x14ac:dyDescent="0.2">
      <c r="A59" s="21"/>
      <c r="B59" s="21"/>
      <c r="C59" s="21"/>
      <c r="D59" s="21"/>
      <c r="E59" s="22"/>
      <c r="F59" s="23"/>
    </row>
    <row r="60" spans="1:9" x14ac:dyDescent="0.2">
      <c r="A60" s="20" t="s">
        <v>30</v>
      </c>
      <c r="B60" s="20"/>
      <c r="C60" s="20"/>
      <c r="D60" s="20"/>
      <c r="E60" s="25">
        <f>E58</f>
        <v>49991.791794088</v>
      </c>
      <c r="F60" s="26">
        <f>F58</f>
        <v>99.607832721344025</v>
      </c>
      <c r="G60" s="14"/>
      <c r="H60" s="14"/>
      <c r="I60" s="14"/>
    </row>
    <row r="61" spans="1:9" x14ac:dyDescent="0.2">
      <c r="A61" s="20"/>
      <c r="B61" s="20"/>
      <c r="C61" s="20"/>
      <c r="D61" s="20"/>
      <c r="E61" s="25"/>
      <c r="F61" s="26"/>
      <c r="G61" s="14"/>
      <c r="H61" s="14"/>
      <c r="I61" s="14"/>
    </row>
    <row r="62" spans="1:9" x14ac:dyDescent="0.2">
      <c r="A62" s="20" t="s">
        <v>32</v>
      </c>
      <c r="B62" s="20"/>
      <c r="C62" s="20"/>
      <c r="D62" s="20"/>
      <c r="E62" s="25">
        <f>E64-(E58)</f>
        <v>196.82332611199672</v>
      </c>
      <c r="F62" s="26">
        <f>F64-(F58)</f>
        <v>0.39216727865597534</v>
      </c>
      <c r="G62" s="14"/>
      <c r="H62" s="14"/>
      <c r="I62" s="14"/>
    </row>
    <row r="63" spans="1:9" x14ac:dyDescent="0.2">
      <c r="A63" s="20"/>
      <c r="B63" s="20"/>
      <c r="C63" s="20"/>
      <c r="D63" s="20"/>
      <c r="E63" s="25"/>
      <c r="F63" s="26"/>
      <c r="G63" s="14"/>
      <c r="H63" s="14"/>
      <c r="I63" s="14"/>
    </row>
    <row r="64" spans="1:9" x14ac:dyDescent="0.2">
      <c r="A64" s="27" t="s">
        <v>31</v>
      </c>
      <c r="B64" s="27"/>
      <c r="C64" s="27"/>
      <c r="D64" s="27"/>
      <c r="E64" s="28">
        <v>50188.615120199996</v>
      </c>
      <c r="F64" s="29">
        <v>100</v>
      </c>
      <c r="G64" s="14"/>
      <c r="H64" s="14"/>
      <c r="I64" s="14"/>
    </row>
    <row r="65" spans="1:6" x14ac:dyDescent="0.2">
      <c r="F65" s="15" t="s">
        <v>608</v>
      </c>
    </row>
    <row r="67" spans="1:6" x14ac:dyDescent="0.2">
      <c r="A67" s="14" t="s">
        <v>35</v>
      </c>
    </row>
    <row r="68" spans="1:6" x14ac:dyDescent="0.2">
      <c r="A68" s="14" t="s">
        <v>36</v>
      </c>
    </row>
    <row r="69" spans="1:6" x14ac:dyDescent="0.2">
      <c r="A69" s="14" t="s">
        <v>37</v>
      </c>
      <c r="B69" s="14"/>
      <c r="C69" s="30" t="s">
        <v>39</v>
      </c>
      <c r="D69" s="14" t="s">
        <v>38</v>
      </c>
    </row>
    <row r="70" spans="1:6" x14ac:dyDescent="0.2">
      <c r="A70" s="7" t="s">
        <v>73</v>
      </c>
      <c r="C70" s="31">
        <v>125.40519999999999</v>
      </c>
      <c r="D70" s="31">
        <v>144.00989999999999</v>
      </c>
    </row>
    <row r="71" spans="1:6" x14ac:dyDescent="0.2">
      <c r="A71" s="7" t="s">
        <v>75</v>
      </c>
      <c r="C71" s="31">
        <v>125.40519999999999</v>
      </c>
      <c r="D71" s="31">
        <v>144.00989999999999</v>
      </c>
    </row>
    <row r="72" spans="1:6" x14ac:dyDescent="0.2">
      <c r="A72" s="7" t="s">
        <v>74</v>
      </c>
      <c r="C72" s="31">
        <v>130.21279999999999</v>
      </c>
      <c r="D72" s="31">
        <v>149.82079999999999</v>
      </c>
    </row>
    <row r="73" spans="1:6" x14ac:dyDescent="0.2">
      <c r="A73" s="7" t="s">
        <v>76</v>
      </c>
      <c r="C73" s="31">
        <v>130.21279999999999</v>
      </c>
      <c r="D73" s="31">
        <v>149.82079999999999</v>
      </c>
    </row>
    <row r="75" spans="1:6" x14ac:dyDescent="0.2">
      <c r="A75" s="7" t="s">
        <v>40</v>
      </c>
    </row>
    <row r="77" spans="1:6" x14ac:dyDescent="0.2">
      <c r="A77" s="14" t="s">
        <v>41</v>
      </c>
      <c r="D77" s="30" t="s">
        <v>42</v>
      </c>
    </row>
    <row r="79" spans="1:6" x14ac:dyDescent="0.2">
      <c r="A79" s="14" t="s">
        <v>218</v>
      </c>
      <c r="D79" s="35">
        <v>2.1142901964768201E-2</v>
      </c>
    </row>
    <row r="81" spans="1:1" x14ac:dyDescent="0.2">
      <c r="A81" s="14" t="s">
        <v>799</v>
      </c>
    </row>
    <row r="82" spans="1:1" x14ac:dyDescent="0.2">
      <c r="A82" s="14"/>
    </row>
    <row r="83" spans="1:1" x14ac:dyDescent="0.2">
      <c r="A83" s="37" t="s">
        <v>795</v>
      </c>
    </row>
    <row r="84" spans="1:1" x14ac:dyDescent="0.2">
      <c r="A84" s="38"/>
    </row>
    <row r="85" spans="1:1" x14ac:dyDescent="0.2">
      <c r="A85" s="39"/>
    </row>
    <row r="86" spans="1:1" x14ac:dyDescent="0.2">
      <c r="A86" s="39"/>
    </row>
    <row r="87" spans="1:1" x14ac:dyDescent="0.2">
      <c r="A87" s="39"/>
    </row>
    <row r="88" spans="1:1" x14ac:dyDescent="0.2">
      <c r="A88" s="39"/>
    </row>
    <row r="89" spans="1:1" x14ac:dyDescent="0.2">
      <c r="A89" s="39"/>
    </row>
    <row r="90" spans="1:1" x14ac:dyDescent="0.2">
      <c r="A90" s="39"/>
    </row>
    <row r="91" spans="1:1" x14ac:dyDescent="0.2">
      <c r="A91" s="39"/>
    </row>
    <row r="92" spans="1:1" x14ac:dyDescent="0.2">
      <c r="A92" s="39"/>
    </row>
    <row r="93" spans="1:1" x14ac:dyDescent="0.2">
      <c r="A93" s="39"/>
    </row>
    <row r="94" spans="1:1" x14ac:dyDescent="0.2">
      <c r="A94" s="39"/>
    </row>
    <row r="95" spans="1:1" x14ac:dyDescent="0.2">
      <c r="A95" s="39"/>
    </row>
    <row r="96" spans="1:1" x14ac:dyDescent="0.2">
      <c r="A96" s="39"/>
    </row>
    <row r="97" spans="1:1" x14ac:dyDescent="0.2">
      <c r="A97" s="37" t="s">
        <v>812</v>
      </c>
    </row>
    <row r="98" spans="1:1" x14ac:dyDescent="0.2">
      <c r="A98" s="39"/>
    </row>
    <row r="99" spans="1:1" x14ac:dyDescent="0.2">
      <c r="A99" s="37" t="s">
        <v>796</v>
      </c>
    </row>
    <row r="100" spans="1:1" x14ac:dyDescent="0.2">
      <c r="A100" s="39"/>
    </row>
    <row r="101" spans="1:1" x14ac:dyDescent="0.2">
      <c r="A101" s="39"/>
    </row>
    <row r="102" spans="1:1" x14ac:dyDescent="0.2">
      <c r="A102" s="39"/>
    </row>
    <row r="103" spans="1:1" x14ac:dyDescent="0.2">
      <c r="A103" s="39"/>
    </row>
    <row r="104" spans="1:1" x14ac:dyDescent="0.2">
      <c r="A104" s="39"/>
    </row>
    <row r="105" spans="1:1" x14ac:dyDescent="0.2">
      <c r="A105" s="39"/>
    </row>
    <row r="106" spans="1:1" x14ac:dyDescent="0.2">
      <c r="A106" s="39"/>
    </row>
    <row r="107" spans="1:1" x14ac:dyDescent="0.2">
      <c r="A107" s="39"/>
    </row>
    <row r="108" spans="1:1" x14ac:dyDescent="0.2">
      <c r="A108" s="39"/>
    </row>
    <row r="109" spans="1:1" x14ac:dyDescent="0.2">
      <c r="A109" s="39"/>
    </row>
    <row r="110" spans="1:1" x14ac:dyDescent="0.2">
      <c r="A110" s="39"/>
    </row>
    <row r="111" spans="1:1" x14ac:dyDescent="0.2">
      <c r="A111" s="39"/>
    </row>
    <row r="114" spans="1:1" x14ac:dyDescent="0.2">
      <c r="A114" s="14" t="s">
        <v>813</v>
      </c>
    </row>
  </sheetData>
  <mergeCells count="1">
    <mergeCell ref="A1:F1"/>
  </mergeCells>
  <conditionalFormatting sqref="F2:F3 F5:F80">
    <cfRule type="cellIs" dxfId="35" priority="2" stopIfTrue="1" operator="between">
      <formula>0.009</formula>
      <formula>-0.009</formula>
    </cfRule>
  </conditionalFormatting>
  <conditionalFormatting sqref="F81:F213">
    <cfRule type="cellIs" dxfId="34"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20"/>
  <sheetViews>
    <sheetView showGridLines="0" workbookViewId="0">
      <selection sqref="A1:F1"/>
    </sheetView>
  </sheetViews>
  <sheetFormatPr defaultColWidth="9.140625" defaultRowHeight="11.25" x14ac:dyDescent="0.2"/>
  <cols>
    <col min="1" max="1" width="38.5703125" style="7" bestFit="1" customWidth="1"/>
    <col min="2" max="2" width="28" style="7" bestFit="1" customWidth="1"/>
    <col min="3" max="3" width="35.42578125" style="7" bestFit="1" customWidth="1"/>
    <col min="4" max="4" width="15.42578125" style="7" bestFit="1" customWidth="1"/>
    <col min="5" max="5" width="22.85546875" style="10" customWidth="1"/>
    <col min="6" max="6" width="14.5703125" style="11" bestFit="1" customWidth="1"/>
    <col min="7" max="16384" width="9.140625" style="7"/>
  </cols>
  <sheetData>
    <row r="1" spans="1:6" s="1" customFormat="1" ht="15" x14ac:dyDescent="0.2">
      <c r="A1" s="67" t="s">
        <v>22</v>
      </c>
      <c r="B1" s="68"/>
      <c r="C1" s="68"/>
      <c r="D1" s="68"/>
      <c r="E1" s="68"/>
      <c r="F1" s="6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284</v>
      </c>
      <c r="D4" s="13" t="s">
        <v>1</v>
      </c>
      <c r="E4" s="40" t="s">
        <v>6</v>
      </c>
      <c r="F4" s="12" t="s">
        <v>3</v>
      </c>
    </row>
    <row r="5" spans="1:6" x14ac:dyDescent="0.2">
      <c r="A5" s="16" t="s">
        <v>82</v>
      </c>
      <c r="B5" s="17"/>
      <c r="C5" s="17"/>
      <c r="D5" s="17"/>
      <c r="E5" s="18"/>
      <c r="F5" s="19"/>
    </row>
    <row r="6" spans="1:6" x14ac:dyDescent="0.2">
      <c r="A6" s="20" t="s">
        <v>26</v>
      </c>
      <c r="B6" s="21"/>
      <c r="C6" s="21"/>
      <c r="D6" s="21"/>
      <c r="E6" s="22"/>
      <c r="F6" s="23"/>
    </row>
    <row r="7" spans="1:6" x14ac:dyDescent="0.2">
      <c r="A7" s="21" t="s">
        <v>84</v>
      </c>
      <c r="B7" s="21" t="s">
        <v>83</v>
      </c>
      <c r="C7" s="21" t="s">
        <v>85</v>
      </c>
      <c r="D7" s="24">
        <v>2600000</v>
      </c>
      <c r="E7" s="22">
        <v>42331.9</v>
      </c>
      <c r="F7" s="23">
        <v>8.6253214813778296</v>
      </c>
    </row>
    <row r="8" spans="1:6" x14ac:dyDescent="0.2">
      <c r="A8" s="21" t="s">
        <v>87</v>
      </c>
      <c r="B8" s="21" t="s">
        <v>86</v>
      </c>
      <c r="C8" s="21" t="s">
        <v>85</v>
      </c>
      <c r="D8" s="24">
        <v>4700000</v>
      </c>
      <c r="E8" s="22">
        <v>41869.949999999997</v>
      </c>
      <c r="F8" s="23">
        <v>8.5311970206679995</v>
      </c>
    </row>
    <row r="9" spans="1:6" x14ac:dyDescent="0.2">
      <c r="A9" s="21" t="s">
        <v>92</v>
      </c>
      <c r="B9" s="21" t="s">
        <v>91</v>
      </c>
      <c r="C9" s="21" t="s">
        <v>85</v>
      </c>
      <c r="D9" s="24">
        <v>3650000</v>
      </c>
      <c r="E9" s="22">
        <v>34081.875</v>
      </c>
      <c r="F9" s="23">
        <v>6.9443405224696804</v>
      </c>
    </row>
    <row r="10" spans="1:6" x14ac:dyDescent="0.2">
      <c r="A10" s="21" t="s">
        <v>89</v>
      </c>
      <c r="B10" s="21" t="s">
        <v>88</v>
      </c>
      <c r="C10" s="21" t="s">
        <v>90</v>
      </c>
      <c r="D10" s="24">
        <v>2000000</v>
      </c>
      <c r="E10" s="22">
        <v>30164</v>
      </c>
      <c r="F10" s="23">
        <v>6.1460552718937898</v>
      </c>
    </row>
    <row r="11" spans="1:6" x14ac:dyDescent="0.2">
      <c r="A11" s="21" t="s">
        <v>94</v>
      </c>
      <c r="B11" s="21" t="s">
        <v>93</v>
      </c>
      <c r="C11" s="21" t="s">
        <v>95</v>
      </c>
      <c r="D11" s="24">
        <v>1250000</v>
      </c>
      <c r="E11" s="22">
        <v>26072.5</v>
      </c>
      <c r="F11" s="23">
        <v>5.3123931201581698</v>
      </c>
    </row>
    <row r="12" spans="1:6" x14ac:dyDescent="0.2">
      <c r="A12" s="21" t="s">
        <v>97</v>
      </c>
      <c r="B12" s="21" t="s">
        <v>96</v>
      </c>
      <c r="C12" s="21" t="s">
        <v>98</v>
      </c>
      <c r="D12" s="24">
        <v>3100000</v>
      </c>
      <c r="E12" s="22">
        <v>24989.1</v>
      </c>
      <c r="F12" s="23">
        <v>5.0916453320143598</v>
      </c>
    </row>
    <row r="13" spans="1:6" x14ac:dyDescent="0.2">
      <c r="A13" s="21" t="s">
        <v>103</v>
      </c>
      <c r="B13" s="21" t="s">
        <v>102</v>
      </c>
      <c r="C13" s="21" t="s">
        <v>85</v>
      </c>
      <c r="D13" s="24">
        <v>3000000</v>
      </c>
      <c r="E13" s="22">
        <v>18411</v>
      </c>
      <c r="F13" s="23">
        <v>3.7513268668225899</v>
      </c>
    </row>
    <row r="14" spans="1:6" x14ac:dyDescent="0.2">
      <c r="A14" s="21" t="s">
        <v>122</v>
      </c>
      <c r="B14" s="21" t="s">
        <v>121</v>
      </c>
      <c r="C14" s="21" t="s">
        <v>123</v>
      </c>
      <c r="D14" s="24">
        <v>1600000</v>
      </c>
      <c r="E14" s="22">
        <v>14040.8</v>
      </c>
      <c r="F14" s="23">
        <v>2.8608782940460902</v>
      </c>
    </row>
    <row r="15" spans="1:6" x14ac:dyDescent="0.2">
      <c r="A15" s="21" t="s">
        <v>238</v>
      </c>
      <c r="B15" s="21" t="s">
        <v>237</v>
      </c>
      <c r="C15" s="21" t="s">
        <v>120</v>
      </c>
      <c r="D15" s="24">
        <v>800000</v>
      </c>
      <c r="E15" s="22">
        <v>13788</v>
      </c>
      <c r="F15" s="23">
        <v>2.8093691184481999</v>
      </c>
    </row>
    <row r="16" spans="1:6" x14ac:dyDescent="0.2">
      <c r="A16" s="21" t="s">
        <v>108</v>
      </c>
      <c r="B16" s="21" t="s">
        <v>107</v>
      </c>
      <c r="C16" s="21" t="s">
        <v>90</v>
      </c>
      <c r="D16" s="24">
        <v>1300000</v>
      </c>
      <c r="E16" s="22">
        <v>13510.9</v>
      </c>
      <c r="F16" s="23">
        <v>2.75290870484783</v>
      </c>
    </row>
    <row r="17" spans="1:6" x14ac:dyDescent="0.2">
      <c r="A17" s="21" t="s">
        <v>582</v>
      </c>
      <c r="B17" s="21" t="s">
        <v>581</v>
      </c>
      <c r="C17" s="21" t="s">
        <v>123</v>
      </c>
      <c r="D17" s="24">
        <v>660000</v>
      </c>
      <c r="E17" s="22">
        <v>11218.68</v>
      </c>
      <c r="F17" s="23">
        <v>2.2858582203185698</v>
      </c>
    </row>
    <row r="18" spans="1:6" x14ac:dyDescent="0.2">
      <c r="A18" s="21" t="s">
        <v>143</v>
      </c>
      <c r="B18" s="21" t="s">
        <v>142</v>
      </c>
      <c r="C18" s="21" t="s">
        <v>144</v>
      </c>
      <c r="D18" s="24">
        <v>3700000</v>
      </c>
      <c r="E18" s="22">
        <v>10637.5</v>
      </c>
      <c r="F18" s="23">
        <v>2.1674400926525101</v>
      </c>
    </row>
    <row r="19" spans="1:6" x14ac:dyDescent="0.2">
      <c r="A19" s="21" t="s">
        <v>100</v>
      </c>
      <c r="B19" s="21" t="s">
        <v>99</v>
      </c>
      <c r="C19" s="21" t="s">
        <v>101</v>
      </c>
      <c r="D19" s="24">
        <v>375000</v>
      </c>
      <c r="E19" s="22">
        <v>9552</v>
      </c>
      <c r="F19" s="23">
        <v>1.9462644197430501</v>
      </c>
    </row>
    <row r="20" spans="1:6" x14ac:dyDescent="0.2">
      <c r="A20" s="21" t="s">
        <v>240</v>
      </c>
      <c r="B20" s="21" t="s">
        <v>239</v>
      </c>
      <c r="C20" s="21" t="s">
        <v>149</v>
      </c>
      <c r="D20" s="24">
        <v>9300000</v>
      </c>
      <c r="E20" s="22">
        <v>9290.7000000000007</v>
      </c>
      <c r="F20" s="23">
        <v>1.89302332961755</v>
      </c>
    </row>
    <row r="21" spans="1:6" x14ac:dyDescent="0.2">
      <c r="A21" s="21" t="s">
        <v>110</v>
      </c>
      <c r="B21" s="21" t="s">
        <v>109</v>
      </c>
      <c r="C21" s="21" t="s">
        <v>111</v>
      </c>
      <c r="D21" s="24">
        <v>5500000</v>
      </c>
      <c r="E21" s="22">
        <v>9154.75</v>
      </c>
      <c r="F21" s="23">
        <v>1.86532288490816</v>
      </c>
    </row>
    <row r="22" spans="1:6" x14ac:dyDescent="0.2">
      <c r="A22" s="21" t="s">
        <v>633</v>
      </c>
      <c r="B22" s="21" t="s">
        <v>632</v>
      </c>
      <c r="C22" s="21" t="s">
        <v>114</v>
      </c>
      <c r="D22" s="24">
        <v>1750000</v>
      </c>
      <c r="E22" s="22">
        <v>8922.375</v>
      </c>
      <c r="F22" s="23">
        <v>1.8179753980428099</v>
      </c>
    </row>
    <row r="23" spans="1:6" x14ac:dyDescent="0.2">
      <c r="A23" s="21" t="s">
        <v>119</v>
      </c>
      <c r="B23" s="21" t="s">
        <v>118</v>
      </c>
      <c r="C23" s="21" t="s">
        <v>120</v>
      </c>
      <c r="D23" s="24">
        <v>110000</v>
      </c>
      <c r="E23" s="22">
        <v>7654.9549999999999</v>
      </c>
      <c r="F23" s="23">
        <v>1.55973267914931</v>
      </c>
    </row>
    <row r="24" spans="1:6" x14ac:dyDescent="0.2">
      <c r="A24" s="21" t="s">
        <v>175</v>
      </c>
      <c r="B24" s="21" t="s">
        <v>174</v>
      </c>
      <c r="C24" s="21" t="s">
        <v>176</v>
      </c>
      <c r="D24" s="24">
        <v>3600000</v>
      </c>
      <c r="E24" s="22">
        <v>7374.6</v>
      </c>
      <c r="F24" s="23">
        <v>1.50260904416218</v>
      </c>
    </row>
    <row r="25" spans="1:6" x14ac:dyDescent="0.2">
      <c r="A25" s="21" t="s">
        <v>135</v>
      </c>
      <c r="B25" s="21" t="s">
        <v>134</v>
      </c>
      <c r="C25" s="21" t="s">
        <v>90</v>
      </c>
      <c r="D25" s="24">
        <v>715000</v>
      </c>
      <c r="E25" s="22">
        <v>7267.26</v>
      </c>
      <c r="F25" s="23">
        <v>1.4807380199981099</v>
      </c>
    </row>
    <row r="26" spans="1:6" x14ac:dyDescent="0.2">
      <c r="A26" s="21" t="s">
        <v>127</v>
      </c>
      <c r="B26" s="21" t="s">
        <v>126</v>
      </c>
      <c r="C26" s="21" t="s">
        <v>128</v>
      </c>
      <c r="D26" s="24">
        <v>7500000</v>
      </c>
      <c r="E26" s="22">
        <v>7203.75</v>
      </c>
      <c r="F26" s="23">
        <v>1.46779756215704</v>
      </c>
    </row>
    <row r="27" spans="1:6" x14ac:dyDescent="0.2">
      <c r="A27" s="21" t="s">
        <v>214</v>
      </c>
      <c r="B27" s="21" t="s">
        <v>213</v>
      </c>
      <c r="C27" s="21" t="s">
        <v>85</v>
      </c>
      <c r="D27" s="24">
        <v>380000</v>
      </c>
      <c r="E27" s="22">
        <v>6943.55</v>
      </c>
      <c r="F27" s="23">
        <v>1.4147806021468701</v>
      </c>
    </row>
    <row r="28" spans="1:6" x14ac:dyDescent="0.2">
      <c r="A28" s="21" t="s">
        <v>133</v>
      </c>
      <c r="B28" s="21" t="s">
        <v>132</v>
      </c>
      <c r="C28" s="21" t="s">
        <v>106</v>
      </c>
      <c r="D28" s="24">
        <v>152702</v>
      </c>
      <c r="E28" s="22">
        <v>6470.8236010000001</v>
      </c>
      <c r="F28" s="23">
        <v>1.31846040002721</v>
      </c>
    </row>
    <row r="29" spans="1:6" x14ac:dyDescent="0.2">
      <c r="A29" s="21" t="s">
        <v>163</v>
      </c>
      <c r="B29" s="21" t="s">
        <v>162</v>
      </c>
      <c r="C29" s="21" t="s">
        <v>152</v>
      </c>
      <c r="D29" s="24">
        <v>1550000</v>
      </c>
      <c r="E29" s="22">
        <v>6013.2250000000004</v>
      </c>
      <c r="F29" s="23">
        <v>1.2252225570989801</v>
      </c>
    </row>
    <row r="30" spans="1:6" x14ac:dyDescent="0.2">
      <c r="A30" s="21" t="s">
        <v>154</v>
      </c>
      <c r="B30" s="21" t="s">
        <v>153</v>
      </c>
      <c r="C30" s="21" t="s">
        <v>144</v>
      </c>
      <c r="D30" s="24">
        <v>10000000</v>
      </c>
      <c r="E30" s="22">
        <v>5930</v>
      </c>
      <c r="F30" s="23">
        <v>1.2082650763270899</v>
      </c>
    </row>
    <row r="31" spans="1:6" x14ac:dyDescent="0.2">
      <c r="A31" s="21" t="s">
        <v>130</v>
      </c>
      <c r="B31" s="21" t="s">
        <v>129</v>
      </c>
      <c r="C31" s="21" t="s">
        <v>131</v>
      </c>
      <c r="D31" s="24">
        <v>1826667</v>
      </c>
      <c r="E31" s="22">
        <v>5892.8277420000004</v>
      </c>
      <c r="F31" s="23">
        <v>1.20069105589713</v>
      </c>
    </row>
    <row r="32" spans="1:6" x14ac:dyDescent="0.2">
      <c r="A32" s="21" t="s">
        <v>259</v>
      </c>
      <c r="B32" s="21" t="s">
        <v>258</v>
      </c>
      <c r="C32" s="21" t="s">
        <v>101</v>
      </c>
      <c r="D32" s="24">
        <v>7500000</v>
      </c>
      <c r="E32" s="22">
        <v>5737.5</v>
      </c>
      <c r="F32" s="23">
        <v>1.1690423061427699</v>
      </c>
    </row>
    <row r="33" spans="1:6" x14ac:dyDescent="0.2">
      <c r="A33" s="21" t="s">
        <v>178</v>
      </c>
      <c r="B33" s="21" t="s">
        <v>177</v>
      </c>
      <c r="C33" s="21" t="s">
        <v>179</v>
      </c>
      <c r="D33" s="24">
        <v>1250000</v>
      </c>
      <c r="E33" s="22">
        <v>5641.25</v>
      </c>
      <c r="F33" s="23">
        <v>1.1494309210506199</v>
      </c>
    </row>
    <row r="34" spans="1:6" x14ac:dyDescent="0.2">
      <c r="A34" s="21" t="s">
        <v>146</v>
      </c>
      <c r="B34" s="21" t="s">
        <v>145</v>
      </c>
      <c r="C34" s="21" t="s">
        <v>117</v>
      </c>
      <c r="D34" s="24">
        <v>712851</v>
      </c>
      <c r="E34" s="22">
        <v>5628.6714959999999</v>
      </c>
      <c r="F34" s="23">
        <v>1.1468679923667</v>
      </c>
    </row>
    <row r="35" spans="1:6" x14ac:dyDescent="0.2">
      <c r="A35" s="21" t="s">
        <v>158</v>
      </c>
      <c r="B35" s="21" t="s">
        <v>157</v>
      </c>
      <c r="C35" s="21" t="s">
        <v>159</v>
      </c>
      <c r="D35" s="24">
        <v>250000</v>
      </c>
      <c r="E35" s="22">
        <v>5350.375</v>
      </c>
      <c r="F35" s="23">
        <v>1.09016378714225</v>
      </c>
    </row>
    <row r="36" spans="1:6" x14ac:dyDescent="0.2">
      <c r="A36" s="21" t="s">
        <v>270</v>
      </c>
      <c r="B36" s="21" t="s">
        <v>269</v>
      </c>
      <c r="C36" s="21" t="s">
        <v>271</v>
      </c>
      <c r="D36" s="24">
        <v>720000</v>
      </c>
      <c r="E36" s="22">
        <v>5159.16</v>
      </c>
      <c r="F36" s="23">
        <v>1.0512028416835799</v>
      </c>
    </row>
    <row r="37" spans="1:6" x14ac:dyDescent="0.2">
      <c r="A37" s="21" t="s">
        <v>156</v>
      </c>
      <c r="B37" s="21" t="s">
        <v>155</v>
      </c>
      <c r="C37" s="21" t="s">
        <v>117</v>
      </c>
      <c r="D37" s="24">
        <v>1000000</v>
      </c>
      <c r="E37" s="22">
        <v>5110.5</v>
      </c>
      <c r="F37" s="23">
        <v>1.0412881403995899</v>
      </c>
    </row>
    <row r="38" spans="1:6" x14ac:dyDescent="0.2">
      <c r="A38" s="21" t="s">
        <v>290</v>
      </c>
      <c r="B38" s="21" t="s">
        <v>289</v>
      </c>
      <c r="C38" s="21" t="s">
        <v>152</v>
      </c>
      <c r="D38" s="24">
        <v>140000</v>
      </c>
      <c r="E38" s="22">
        <v>5062.47</v>
      </c>
      <c r="F38" s="23">
        <v>1.0315018045452899</v>
      </c>
    </row>
    <row r="39" spans="1:6" x14ac:dyDescent="0.2">
      <c r="A39" s="21" t="s">
        <v>216</v>
      </c>
      <c r="B39" s="21" t="s">
        <v>215</v>
      </c>
      <c r="C39" s="21" t="s">
        <v>111</v>
      </c>
      <c r="D39" s="24">
        <v>2400000</v>
      </c>
      <c r="E39" s="22">
        <v>4984.8</v>
      </c>
      <c r="F39" s="23">
        <v>1.0156761808558601</v>
      </c>
    </row>
    <row r="40" spans="1:6" x14ac:dyDescent="0.2">
      <c r="A40" s="21" t="s">
        <v>173</v>
      </c>
      <c r="B40" s="21" t="s">
        <v>172</v>
      </c>
      <c r="C40" s="21" t="s">
        <v>138</v>
      </c>
      <c r="D40" s="24">
        <v>1100000</v>
      </c>
      <c r="E40" s="22">
        <v>4831.75</v>
      </c>
      <c r="F40" s="23">
        <v>0.98449153162620495</v>
      </c>
    </row>
    <row r="41" spans="1:6" x14ac:dyDescent="0.2">
      <c r="A41" s="21" t="s">
        <v>171</v>
      </c>
      <c r="B41" s="21" t="s">
        <v>170</v>
      </c>
      <c r="C41" s="21" t="s">
        <v>128</v>
      </c>
      <c r="D41" s="24">
        <v>1800000</v>
      </c>
      <c r="E41" s="22">
        <v>4746.6000000000004</v>
      </c>
      <c r="F41" s="23">
        <v>0.96714182315246899</v>
      </c>
    </row>
    <row r="42" spans="1:6" x14ac:dyDescent="0.2">
      <c r="A42" s="21" t="s">
        <v>140</v>
      </c>
      <c r="B42" s="21" t="s">
        <v>139</v>
      </c>
      <c r="C42" s="21" t="s">
        <v>141</v>
      </c>
      <c r="D42" s="24">
        <v>530000</v>
      </c>
      <c r="E42" s="22">
        <v>4216.1499999999996</v>
      </c>
      <c r="F42" s="23">
        <v>0.85906016889653303</v>
      </c>
    </row>
    <row r="43" spans="1:6" x14ac:dyDescent="0.2">
      <c r="A43" s="21" t="s">
        <v>244</v>
      </c>
      <c r="B43" s="21" t="s">
        <v>243</v>
      </c>
      <c r="C43" s="21" t="s">
        <v>152</v>
      </c>
      <c r="D43" s="24">
        <v>2000000</v>
      </c>
      <c r="E43" s="22">
        <v>4113</v>
      </c>
      <c r="F43" s="23">
        <v>0.83804287671725097</v>
      </c>
    </row>
    <row r="44" spans="1:6" x14ac:dyDescent="0.2">
      <c r="A44" s="21" t="s">
        <v>635</v>
      </c>
      <c r="B44" s="21" t="s">
        <v>634</v>
      </c>
      <c r="C44" s="21" t="s">
        <v>106</v>
      </c>
      <c r="D44" s="24">
        <v>940592</v>
      </c>
      <c r="E44" s="22">
        <v>3950.0161039999998</v>
      </c>
      <c r="F44" s="23">
        <v>0.80483414998191805</v>
      </c>
    </row>
    <row r="45" spans="1:6" x14ac:dyDescent="0.2">
      <c r="A45" s="21" t="s">
        <v>181</v>
      </c>
      <c r="B45" s="21" t="s">
        <v>180</v>
      </c>
      <c r="C45" s="21" t="s">
        <v>120</v>
      </c>
      <c r="D45" s="24">
        <v>160000</v>
      </c>
      <c r="E45" s="22">
        <v>3906.56</v>
      </c>
      <c r="F45" s="23">
        <v>0.79597976670764503</v>
      </c>
    </row>
    <row r="46" spans="1:6" x14ac:dyDescent="0.2">
      <c r="A46" s="21" t="s">
        <v>273</v>
      </c>
      <c r="B46" s="21" t="s">
        <v>272</v>
      </c>
      <c r="C46" s="21" t="s">
        <v>106</v>
      </c>
      <c r="D46" s="24">
        <v>520000</v>
      </c>
      <c r="E46" s="22">
        <v>3815.24</v>
      </c>
      <c r="F46" s="23">
        <v>0.77737289204150894</v>
      </c>
    </row>
    <row r="47" spans="1:6" x14ac:dyDescent="0.2">
      <c r="A47" s="21" t="s">
        <v>125</v>
      </c>
      <c r="B47" s="21" t="s">
        <v>124</v>
      </c>
      <c r="C47" s="21" t="s">
        <v>85</v>
      </c>
      <c r="D47" s="24">
        <v>300000</v>
      </c>
      <c r="E47" s="22">
        <v>3660.3</v>
      </c>
      <c r="F47" s="23">
        <v>0.74580314652277002</v>
      </c>
    </row>
    <row r="48" spans="1:6" x14ac:dyDescent="0.2">
      <c r="A48" s="21" t="s">
        <v>183</v>
      </c>
      <c r="B48" s="21" t="s">
        <v>182</v>
      </c>
      <c r="C48" s="21" t="s">
        <v>184</v>
      </c>
      <c r="D48" s="24">
        <v>200000</v>
      </c>
      <c r="E48" s="22">
        <v>3108.4</v>
      </c>
      <c r="F48" s="23">
        <v>0.63335095501772498</v>
      </c>
    </row>
    <row r="49" spans="1:9" x14ac:dyDescent="0.2">
      <c r="A49" s="21" t="s">
        <v>590</v>
      </c>
      <c r="B49" s="21" t="s">
        <v>589</v>
      </c>
      <c r="C49" s="21" t="s">
        <v>138</v>
      </c>
      <c r="D49" s="24">
        <v>200000</v>
      </c>
      <c r="E49" s="22">
        <v>2994.2</v>
      </c>
      <c r="F49" s="23">
        <v>0.61008217395253905</v>
      </c>
    </row>
    <row r="50" spans="1:9" x14ac:dyDescent="0.2">
      <c r="A50" s="21" t="s">
        <v>479</v>
      </c>
      <c r="B50" s="21" t="s">
        <v>478</v>
      </c>
      <c r="C50" s="21" t="s">
        <v>138</v>
      </c>
      <c r="D50" s="24">
        <v>350000</v>
      </c>
      <c r="E50" s="22">
        <v>2799.4749999999999</v>
      </c>
      <c r="F50" s="23">
        <v>0.57040604967129305</v>
      </c>
    </row>
    <row r="51" spans="1:9" x14ac:dyDescent="0.2">
      <c r="A51" s="21" t="s">
        <v>278</v>
      </c>
      <c r="B51" s="21" t="s">
        <v>277</v>
      </c>
      <c r="C51" s="21" t="s">
        <v>85</v>
      </c>
      <c r="D51" s="24">
        <v>1500000</v>
      </c>
      <c r="E51" s="22">
        <v>2706</v>
      </c>
      <c r="F51" s="23">
        <v>0.55136008373374201</v>
      </c>
    </row>
    <row r="52" spans="1:9" x14ac:dyDescent="0.2">
      <c r="A52" s="21" t="s">
        <v>194</v>
      </c>
      <c r="B52" s="21" t="s">
        <v>193</v>
      </c>
      <c r="C52" s="21" t="s">
        <v>195</v>
      </c>
      <c r="D52" s="24">
        <v>800000</v>
      </c>
      <c r="E52" s="22">
        <v>2651.6</v>
      </c>
      <c r="F52" s="23">
        <v>0.54027583075698105</v>
      </c>
    </row>
    <row r="53" spans="1:9" x14ac:dyDescent="0.2">
      <c r="A53" s="21" t="s">
        <v>191</v>
      </c>
      <c r="B53" s="21" t="s">
        <v>190</v>
      </c>
      <c r="C53" s="21" t="s">
        <v>192</v>
      </c>
      <c r="D53" s="24">
        <v>90148</v>
      </c>
      <c r="E53" s="22">
        <v>2274.1185220000002</v>
      </c>
      <c r="F53" s="23">
        <v>0.46336222420930301</v>
      </c>
    </row>
    <row r="54" spans="1:9" x14ac:dyDescent="0.2">
      <c r="A54" s="21" t="s">
        <v>186</v>
      </c>
      <c r="B54" s="21" t="s">
        <v>185</v>
      </c>
      <c r="C54" s="21" t="s">
        <v>101</v>
      </c>
      <c r="D54" s="24">
        <v>700000</v>
      </c>
      <c r="E54" s="22">
        <v>1646.05</v>
      </c>
      <c r="F54" s="23">
        <v>0.33539034213966201</v>
      </c>
    </row>
    <row r="55" spans="1:9" x14ac:dyDescent="0.2">
      <c r="A55" s="21" t="s">
        <v>639</v>
      </c>
      <c r="B55" s="21" t="s">
        <v>638</v>
      </c>
      <c r="C55" s="21" t="s">
        <v>179</v>
      </c>
      <c r="D55" s="24">
        <v>200000</v>
      </c>
      <c r="E55" s="22">
        <v>1369.2</v>
      </c>
      <c r="F55" s="23">
        <v>0.27898086720186199</v>
      </c>
    </row>
    <row r="56" spans="1:9" x14ac:dyDescent="0.2">
      <c r="A56" s="20" t="s">
        <v>27</v>
      </c>
      <c r="B56" s="20"/>
      <c r="C56" s="20"/>
      <c r="D56" s="20"/>
      <c r="E56" s="25">
        <f>SUM(E7:E55)</f>
        <v>474250.40746499988</v>
      </c>
      <c r="F56" s="26">
        <f>SUM(F7:F55)</f>
        <v>96.630725931509161</v>
      </c>
      <c r="G56" s="14"/>
      <c r="H56" s="14"/>
      <c r="I56" s="14"/>
    </row>
    <row r="57" spans="1:9" x14ac:dyDescent="0.2">
      <c r="A57" s="21"/>
      <c r="B57" s="21"/>
      <c r="C57" s="21"/>
      <c r="D57" s="21"/>
      <c r="E57" s="22"/>
      <c r="F57" s="23"/>
    </row>
    <row r="58" spans="1:9" x14ac:dyDescent="0.2">
      <c r="A58" s="20" t="s">
        <v>219</v>
      </c>
      <c r="B58" s="21"/>
      <c r="C58" s="21"/>
      <c r="D58" s="21"/>
      <c r="E58" s="22"/>
      <c r="F58" s="23"/>
    </row>
    <row r="59" spans="1:9" x14ac:dyDescent="0.2">
      <c r="A59" s="21" t="s">
        <v>222</v>
      </c>
      <c r="B59" s="21" t="s">
        <v>221</v>
      </c>
      <c r="C59" s="21" t="s">
        <v>169</v>
      </c>
      <c r="D59" s="24">
        <v>3000</v>
      </c>
      <c r="E59" s="22">
        <v>2.9999999999999997E-4</v>
      </c>
      <c r="F59" s="23">
        <v>6.1126395092432594E-8</v>
      </c>
    </row>
    <row r="60" spans="1:9" x14ac:dyDescent="0.2">
      <c r="A60" s="21"/>
      <c r="B60" s="21" t="s">
        <v>220</v>
      </c>
      <c r="C60" s="21" t="s">
        <v>141</v>
      </c>
      <c r="D60" s="24">
        <v>2900</v>
      </c>
      <c r="E60" s="22">
        <v>2.9E-4</v>
      </c>
      <c r="F60" s="23">
        <v>5.9088848589351501E-8</v>
      </c>
    </row>
    <row r="61" spans="1:9" x14ac:dyDescent="0.2">
      <c r="A61" s="20" t="s">
        <v>27</v>
      </c>
      <c r="B61" s="20"/>
      <c r="C61" s="20"/>
      <c r="D61" s="20"/>
      <c r="E61" s="25">
        <f>SUM(E58:E60)</f>
        <v>5.9000000000000003E-4</v>
      </c>
      <c r="F61" s="26">
        <f>SUM(F58:F60)</f>
        <v>1.202152436817841E-7</v>
      </c>
      <c r="G61" s="14"/>
      <c r="H61" s="14"/>
      <c r="I61" s="14"/>
    </row>
    <row r="62" spans="1:9" x14ac:dyDescent="0.2">
      <c r="A62" s="21"/>
      <c r="B62" s="21"/>
      <c r="C62" s="21"/>
      <c r="D62" s="21"/>
      <c r="E62" s="22"/>
      <c r="F62" s="23"/>
    </row>
    <row r="63" spans="1:9" x14ac:dyDescent="0.2">
      <c r="A63" s="20" t="s">
        <v>30</v>
      </c>
      <c r="B63" s="20"/>
      <c r="C63" s="20"/>
      <c r="D63" s="20"/>
      <c r="E63" s="25">
        <f>E56+E61</f>
        <v>474250.40805499989</v>
      </c>
      <c r="F63" s="26">
        <f>F56+F61</f>
        <v>96.630726051724409</v>
      </c>
      <c r="G63" s="14"/>
      <c r="H63" s="14"/>
      <c r="I63" s="14"/>
    </row>
    <row r="64" spans="1:9" x14ac:dyDescent="0.2">
      <c r="A64" s="20"/>
      <c r="B64" s="20"/>
      <c r="C64" s="20"/>
      <c r="D64" s="20"/>
      <c r="E64" s="25"/>
      <c r="F64" s="26"/>
      <c r="G64" s="14"/>
      <c r="H64" s="14"/>
      <c r="I64" s="14"/>
    </row>
    <row r="65" spans="1:9" x14ac:dyDescent="0.2">
      <c r="A65" s="20" t="s">
        <v>32</v>
      </c>
      <c r="B65" s="20"/>
      <c r="C65" s="20"/>
      <c r="D65" s="20"/>
      <c r="E65" s="25">
        <f>E67-(E56+E61)</f>
        <v>16535.936447000131</v>
      </c>
      <c r="F65" s="26">
        <f>F67-(F56+F61)</f>
        <v>3.3692739482755911</v>
      </c>
      <c r="G65" s="14"/>
      <c r="H65" s="14"/>
      <c r="I65" s="14"/>
    </row>
    <row r="66" spans="1:9" x14ac:dyDescent="0.2">
      <c r="A66" s="20"/>
      <c r="B66" s="20"/>
      <c r="C66" s="20"/>
      <c r="D66" s="20"/>
      <c r="E66" s="25"/>
      <c r="F66" s="26"/>
      <c r="G66" s="14"/>
      <c r="H66" s="14"/>
      <c r="I66" s="14"/>
    </row>
    <row r="67" spans="1:9" x14ac:dyDescent="0.2">
      <c r="A67" s="27" t="s">
        <v>31</v>
      </c>
      <c r="B67" s="27"/>
      <c r="C67" s="27"/>
      <c r="D67" s="27"/>
      <c r="E67" s="28">
        <v>490786.34450200002</v>
      </c>
      <c r="F67" s="29">
        <v>100</v>
      </c>
      <c r="G67" s="14"/>
      <c r="H67" s="14"/>
      <c r="I67" s="14"/>
    </row>
    <row r="68" spans="1:9" x14ac:dyDescent="0.2">
      <c r="F68" s="15" t="s">
        <v>608</v>
      </c>
    </row>
    <row r="69" spans="1:9" x14ac:dyDescent="0.2">
      <c r="A69" s="43" t="s">
        <v>34</v>
      </c>
      <c r="F69" s="15"/>
    </row>
    <row r="70" spans="1:9" x14ac:dyDescent="0.2">
      <c r="A70" s="43" t="s">
        <v>825</v>
      </c>
      <c r="F70" s="15"/>
    </row>
    <row r="72" spans="1:9" x14ac:dyDescent="0.2">
      <c r="A72" s="14" t="s">
        <v>35</v>
      </c>
    </row>
    <row r="73" spans="1:9" x14ac:dyDescent="0.2">
      <c r="A73" s="14" t="s">
        <v>36</v>
      </c>
    </row>
    <row r="74" spans="1:9" x14ac:dyDescent="0.2">
      <c r="A74" s="14" t="s">
        <v>37</v>
      </c>
      <c r="B74" s="14"/>
      <c r="C74" s="30" t="s">
        <v>39</v>
      </c>
      <c r="D74" s="14" t="s">
        <v>38</v>
      </c>
    </row>
    <row r="75" spans="1:9" x14ac:dyDescent="0.2">
      <c r="A75" s="7" t="s">
        <v>73</v>
      </c>
      <c r="C75" s="31">
        <v>772.35929999999996</v>
      </c>
      <c r="D75" s="31">
        <v>912.03399999999999</v>
      </c>
    </row>
    <row r="76" spans="1:9" x14ac:dyDescent="0.2">
      <c r="A76" s="7" t="s">
        <v>75</v>
      </c>
      <c r="C76" s="31">
        <v>43.697499999999998</v>
      </c>
      <c r="D76" s="31">
        <v>51.599800000000002</v>
      </c>
    </row>
    <row r="77" spans="1:9" x14ac:dyDescent="0.2">
      <c r="A77" s="7" t="s">
        <v>74</v>
      </c>
      <c r="C77" s="31">
        <v>839.90319999999997</v>
      </c>
      <c r="D77" s="31">
        <v>995.8931</v>
      </c>
    </row>
    <row r="78" spans="1:9" x14ac:dyDescent="0.2">
      <c r="A78" s="7" t="s">
        <v>76</v>
      </c>
      <c r="C78" s="31">
        <v>49.512500000000003</v>
      </c>
      <c r="D78" s="31">
        <v>58.7044</v>
      </c>
    </row>
    <row r="80" spans="1:9" x14ac:dyDescent="0.2">
      <c r="A80" s="7" t="s">
        <v>40</v>
      </c>
    </row>
    <row r="82" spans="1:4" x14ac:dyDescent="0.2">
      <c r="A82" s="14" t="s">
        <v>41</v>
      </c>
      <c r="D82" s="30" t="s">
        <v>42</v>
      </c>
    </row>
    <row r="84" spans="1:4" x14ac:dyDescent="0.2">
      <c r="A84" s="14" t="s">
        <v>218</v>
      </c>
      <c r="D84" s="35">
        <v>5.6773243009865998E-2</v>
      </c>
    </row>
    <row r="85" spans="1:4" x14ac:dyDescent="0.2">
      <c r="A85" s="14"/>
      <c r="D85" s="35"/>
    </row>
    <row r="86" spans="1:4" x14ac:dyDescent="0.2">
      <c r="A86" s="76" t="s">
        <v>819</v>
      </c>
      <c r="B86" s="76"/>
      <c r="C86" s="76"/>
      <c r="D86" s="30" t="s">
        <v>42</v>
      </c>
    </row>
    <row r="87" spans="1:4" x14ac:dyDescent="0.2">
      <c r="A87" s="7" t="s">
        <v>820</v>
      </c>
    </row>
    <row r="88" spans="1:4" x14ac:dyDescent="0.2">
      <c r="A88" s="36" t="s">
        <v>821</v>
      </c>
    </row>
    <row r="90" spans="1:4" x14ac:dyDescent="0.2">
      <c r="A90" s="14" t="s">
        <v>802</v>
      </c>
    </row>
    <row r="91" spans="1:4" x14ac:dyDescent="0.2">
      <c r="A91" s="36"/>
    </row>
    <row r="92" spans="1:4" x14ac:dyDescent="0.2">
      <c r="A92" s="37" t="s">
        <v>795</v>
      </c>
    </row>
    <row r="93" spans="1:4" x14ac:dyDescent="0.2">
      <c r="A93" s="38"/>
    </row>
    <row r="94" spans="1:4" x14ac:dyDescent="0.2">
      <c r="A94" s="39"/>
    </row>
    <row r="95" spans="1:4" x14ac:dyDescent="0.2">
      <c r="A95" s="39"/>
    </row>
    <row r="96" spans="1:4" x14ac:dyDescent="0.2">
      <c r="A96" s="39"/>
    </row>
    <row r="97" spans="1:1" x14ac:dyDescent="0.2">
      <c r="A97" s="39"/>
    </row>
    <row r="98" spans="1:1" x14ac:dyDescent="0.2">
      <c r="A98" s="39"/>
    </row>
    <row r="99" spans="1:1" x14ac:dyDescent="0.2">
      <c r="A99" s="39"/>
    </row>
    <row r="100" spans="1:1" x14ac:dyDescent="0.2">
      <c r="A100" s="39"/>
    </row>
    <row r="101" spans="1:1" x14ac:dyDescent="0.2">
      <c r="A101" s="39"/>
    </row>
    <row r="102" spans="1:1" x14ac:dyDescent="0.2">
      <c r="A102" s="39"/>
    </row>
    <row r="103" spans="1:1" x14ac:dyDescent="0.2">
      <c r="A103" s="39"/>
    </row>
    <row r="104" spans="1:1" x14ac:dyDescent="0.2">
      <c r="A104" s="39"/>
    </row>
    <row r="105" spans="1:1" x14ac:dyDescent="0.2">
      <c r="A105" s="39"/>
    </row>
    <row r="106" spans="1:1" x14ac:dyDescent="0.2">
      <c r="A106" s="37" t="s">
        <v>806</v>
      </c>
    </row>
    <row r="107" spans="1:1" x14ac:dyDescent="0.2">
      <c r="A107" s="39"/>
    </row>
    <row r="108" spans="1:1" x14ac:dyDescent="0.2">
      <c r="A108" s="37" t="s">
        <v>796</v>
      </c>
    </row>
    <row r="109" spans="1:1" x14ac:dyDescent="0.2">
      <c r="A109" s="39"/>
    </row>
    <row r="110" spans="1:1" x14ac:dyDescent="0.2">
      <c r="A110" s="39"/>
    </row>
    <row r="111" spans="1:1" x14ac:dyDescent="0.2">
      <c r="A111" s="39"/>
    </row>
    <row r="112" spans="1:1" x14ac:dyDescent="0.2">
      <c r="A112" s="39"/>
    </row>
    <row r="113" spans="1:1" x14ac:dyDescent="0.2">
      <c r="A113" s="39"/>
    </row>
    <row r="114" spans="1:1" x14ac:dyDescent="0.2">
      <c r="A114" s="39"/>
    </row>
    <row r="115" spans="1:1" x14ac:dyDescent="0.2">
      <c r="A115" s="39"/>
    </row>
    <row r="116" spans="1:1" x14ac:dyDescent="0.2">
      <c r="A116" s="39"/>
    </row>
    <row r="117" spans="1:1" x14ac:dyDescent="0.2">
      <c r="A117" s="39"/>
    </row>
    <row r="118" spans="1:1" x14ac:dyDescent="0.2">
      <c r="A118" s="39"/>
    </row>
    <row r="119" spans="1:1" x14ac:dyDescent="0.2">
      <c r="A119" s="39"/>
    </row>
    <row r="120" spans="1:1" x14ac:dyDescent="0.2">
      <c r="A120" s="39"/>
    </row>
  </sheetData>
  <mergeCells count="2">
    <mergeCell ref="A1:F1"/>
    <mergeCell ref="A86:C86"/>
  </mergeCells>
  <conditionalFormatting sqref="F2:F3 F5:F89">
    <cfRule type="cellIs" dxfId="33" priority="2" stopIfTrue="1" operator="between">
      <formula>0.009</formula>
      <formula>-0.009</formula>
    </cfRule>
  </conditionalFormatting>
  <conditionalFormatting sqref="F90:F222">
    <cfRule type="cellIs" dxfId="32" priority="1" stopIfTrue="1" operator="between">
      <formula>0.009</formula>
      <formula>-0.009</formula>
    </cfRule>
  </conditionalFormatting>
  <hyperlinks>
    <hyperlink ref="A88" r:id="rId1" tooltip="https://www.franklintempletonindia.com/investor/reports"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60"/>
  <sheetViews>
    <sheetView workbookViewId="0">
      <selection sqref="A1:E1"/>
    </sheetView>
  </sheetViews>
  <sheetFormatPr defaultColWidth="9.140625" defaultRowHeight="11.25" x14ac:dyDescent="0.2"/>
  <cols>
    <col min="1" max="1" width="36.85546875" style="7" bestFit="1" customWidth="1"/>
    <col min="2" max="2" width="33.5703125" style="7" bestFit="1" customWidth="1"/>
    <col min="3" max="3" width="18.85546875" style="7" bestFit="1" customWidth="1"/>
    <col min="4" max="4" width="15.42578125" style="7" bestFit="1" customWidth="1"/>
    <col min="5" max="5" width="22.85546875" style="10" customWidth="1"/>
    <col min="6" max="16384" width="9.140625" style="7"/>
  </cols>
  <sheetData>
    <row r="1" spans="1:8" s="1" customFormat="1" ht="15" x14ac:dyDescent="0.2">
      <c r="A1" s="67" t="s">
        <v>23</v>
      </c>
      <c r="B1" s="68"/>
      <c r="C1" s="68"/>
      <c r="D1" s="68"/>
      <c r="E1" s="68"/>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40" t="s">
        <v>6</v>
      </c>
      <c r="E4" s="12" t="s">
        <v>3</v>
      </c>
    </row>
    <row r="5" spans="1:8" x14ac:dyDescent="0.2">
      <c r="A5" s="16" t="s">
        <v>328</v>
      </c>
      <c r="B5" s="17"/>
      <c r="C5" s="17"/>
      <c r="D5" s="18"/>
      <c r="E5" s="19"/>
    </row>
    <row r="6" spans="1:8" x14ac:dyDescent="0.2">
      <c r="A6" s="21" t="s">
        <v>772</v>
      </c>
      <c r="B6" s="21" t="s">
        <v>771</v>
      </c>
      <c r="C6" s="24">
        <v>6045565.2209999999</v>
      </c>
      <c r="D6" s="22">
        <v>274045.22117999999</v>
      </c>
      <c r="E6" s="23">
        <v>99.269131986771697</v>
      </c>
    </row>
    <row r="7" spans="1:8" x14ac:dyDescent="0.2">
      <c r="A7" s="20" t="s">
        <v>27</v>
      </c>
      <c r="B7" s="20"/>
      <c r="C7" s="20"/>
      <c r="D7" s="25">
        <f>SUM(D6:D6)</f>
        <v>274045.22117999999</v>
      </c>
      <c r="E7" s="26">
        <f>SUM(E6:E6)</f>
        <v>99.269131986771697</v>
      </c>
      <c r="F7" s="14"/>
      <c r="G7" s="14"/>
      <c r="H7" s="14"/>
    </row>
    <row r="8" spans="1:8" x14ac:dyDescent="0.2">
      <c r="A8" s="21"/>
      <c r="B8" s="21"/>
      <c r="C8" s="21"/>
      <c r="D8" s="22"/>
      <c r="E8" s="23"/>
    </row>
    <row r="9" spans="1:8" x14ac:dyDescent="0.2">
      <c r="A9" s="20" t="s">
        <v>30</v>
      </c>
      <c r="B9" s="20"/>
      <c r="C9" s="20"/>
      <c r="D9" s="25">
        <f>D7</f>
        <v>274045.22117999999</v>
      </c>
      <c r="E9" s="26">
        <f>E7</f>
        <v>99.269131986771697</v>
      </c>
      <c r="F9" s="14"/>
      <c r="G9" s="14"/>
      <c r="H9" s="14"/>
    </row>
    <row r="10" spans="1:8" x14ac:dyDescent="0.2">
      <c r="A10" s="20"/>
      <c r="B10" s="20"/>
      <c r="C10" s="20"/>
      <c r="D10" s="25"/>
      <c r="E10" s="26"/>
      <c r="F10" s="14"/>
      <c r="G10" s="14"/>
      <c r="H10" s="14"/>
    </row>
    <row r="11" spans="1:8" x14ac:dyDescent="0.2">
      <c r="A11" s="20" t="s">
        <v>32</v>
      </c>
      <c r="B11" s="20"/>
      <c r="C11" s="20"/>
      <c r="D11" s="25">
        <f>D13-(D7)</f>
        <v>2017.6552603000309</v>
      </c>
      <c r="E11" s="26">
        <f>E13-(E7)</f>
        <v>0.73086801322830297</v>
      </c>
      <c r="F11" s="14"/>
      <c r="G11" s="14"/>
      <c r="H11" s="14"/>
    </row>
    <row r="12" spans="1:8" x14ac:dyDescent="0.2">
      <c r="A12" s="20"/>
      <c r="B12" s="20"/>
      <c r="C12" s="20"/>
      <c r="D12" s="25"/>
      <c r="E12" s="26"/>
      <c r="F12" s="14"/>
      <c r="G12" s="14"/>
      <c r="H12" s="14"/>
    </row>
    <row r="13" spans="1:8" x14ac:dyDescent="0.2">
      <c r="A13" s="27" t="s">
        <v>31</v>
      </c>
      <c r="B13" s="27"/>
      <c r="C13" s="27"/>
      <c r="D13" s="28">
        <v>276062.87644030002</v>
      </c>
      <c r="E13" s="29">
        <v>100</v>
      </c>
      <c r="F13" s="14"/>
      <c r="G13" s="14"/>
      <c r="H13" s="14"/>
    </row>
    <row r="16" spans="1:8" x14ac:dyDescent="0.2">
      <c r="A16" s="14" t="s">
        <v>35</v>
      </c>
    </row>
    <row r="17" spans="1:4" x14ac:dyDescent="0.2">
      <c r="A17" s="14" t="s">
        <v>36</v>
      </c>
    </row>
    <row r="18" spans="1:4" x14ac:dyDescent="0.2">
      <c r="A18" s="14" t="s">
        <v>37</v>
      </c>
      <c r="B18" s="14"/>
      <c r="C18" s="30" t="s">
        <v>39</v>
      </c>
      <c r="D18" s="14" t="s">
        <v>38</v>
      </c>
    </row>
    <row r="19" spans="1:4" x14ac:dyDescent="0.2">
      <c r="A19" s="7" t="s">
        <v>73</v>
      </c>
      <c r="C19" s="31">
        <v>41.188099999999999</v>
      </c>
      <c r="D19" s="31">
        <v>41.269599999999997</v>
      </c>
    </row>
    <row r="20" spans="1:4" x14ac:dyDescent="0.2">
      <c r="A20" s="7" t="s">
        <v>75</v>
      </c>
      <c r="C20" s="31">
        <v>41.188099999999999</v>
      </c>
      <c r="D20" s="31">
        <v>41.269599999999997</v>
      </c>
    </row>
    <row r="21" spans="1:4" x14ac:dyDescent="0.2">
      <c r="A21" s="7" t="s">
        <v>74</v>
      </c>
      <c r="C21" s="31">
        <v>45.1935</v>
      </c>
      <c r="D21" s="31">
        <v>45.518799999999999</v>
      </c>
    </row>
    <row r="22" spans="1:4" x14ac:dyDescent="0.2">
      <c r="A22" s="7" t="s">
        <v>76</v>
      </c>
      <c r="C22" s="31">
        <v>45.1935</v>
      </c>
      <c r="D22" s="31">
        <v>45.518799999999999</v>
      </c>
    </row>
    <row r="24" spans="1:4" x14ac:dyDescent="0.2">
      <c r="A24" s="7" t="s">
        <v>40</v>
      </c>
    </row>
    <row r="26" spans="1:4" x14ac:dyDescent="0.2">
      <c r="A26" s="14" t="s">
        <v>41</v>
      </c>
      <c r="D26" s="30" t="s">
        <v>42</v>
      </c>
    </row>
    <row r="28" spans="1:4" x14ac:dyDescent="0.2">
      <c r="A28" s="14" t="s">
        <v>218</v>
      </c>
      <c r="D28" s="35">
        <v>0</v>
      </c>
    </row>
    <row r="30" spans="1:4" x14ac:dyDescent="0.2">
      <c r="A30" s="14" t="s">
        <v>799</v>
      </c>
    </row>
    <row r="31" spans="1:4" x14ac:dyDescent="0.2">
      <c r="A31" s="36"/>
    </row>
    <row r="32" spans="1:4" x14ac:dyDescent="0.2">
      <c r="A32" s="37" t="s">
        <v>795</v>
      </c>
    </row>
    <row r="33" spans="1:1" x14ac:dyDescent="0.2">
      <c r="A33" s="38"/>
    </row>
    <row r="34" spans="1:1" x14ac:dyDescent="0.2">
      <c r="A34" s="39"/>
    </row>
    <row r="35" spans="1:1" x14ac:dyDescent="0.2">
      <c r="A35" s="39"/>
    </row>
    <row r="36" spans="1:1" x14ac:dyDescent="0.2">
      <c r="A36" s="39"/>
    </row>
    <row r="37" spans="1:1" x14ac:dyDescent="0.2">
      <c r="A37" s="39"/>
    </row>
    <row r="38" spans="1:1" x14ac:dyDescent="0.2">
      <c r="A38" s="39"/>
    </row>
    <row r="39" spans="1:1" x14ac:dyDescent="0.2">
      <c r="A39" s="39"/>
    </row>
    <row r="40" spans="1:1" x14ac:dyDescent="0.2">
      <c r="A40" s="39"/>
    </row>
    <row r="41" spans="1:1" x14ac:dyDescent="0.2">
      <c r="A41" s="39"/>
    </row>
    <row r="42" spans="1:1" x14ac:dyDescent="0.2">
      <c r="A42" s="39"/>
    </row>
    <row r="43" spans="1:1" x14ac:dyDescent="0.2">
      <c r="A43" s="39"/>
    </row>
    <row r="44" spans="1:1" x14ac:dyDescent="0.2">
      <c r="A44" s="39"/>
    </row>
    <row r="45" spans="1:1" x14ac:dyDescent="0.2">
      <c r="A45" s="39"/>
    </row>
    <row r="46" spans="1:1" x14ac:dyDescent="0.2">
      <c r="A46" s="37" t="s">
        <v>814</v>
      </c>
    </row>
    <row r="47" spans="1:1" x14ac:dyDescent="0.2">
      <c r="A47" s="39"/>
    </row>
    <row r="48" spans="1:1" x14ac:dyDescent="0.2">
      <c r="A48" s="37" t="s">
        <v>796</v>
      </c>
    </row>
    <row r="49" spans="1:1" x14ac:dyDescent="0.2">
      <c r="A49" s="39"/>
    </row>
    <row r="50" spans="1:1" x14ac:dyDescent="0.2">
      <c r="A50" s="39"/>
    </row>
    <row r="51" spans="1:1" x14ac:dyDescent="0.2">
      <c r="A51" s="39"/>
    </row>
    <row r="52" spans="1:1" x14ac:dyDescent="0.2">
      <c r="A52" s="39"/>
    </row>
    <row r="53" spans="1:1" x14ac:dyDescent="0.2">
      <c r="A53" s="39"/>
    </row>
    <row r="54" spans="1:1" x14ac:dyDescent="0.2">
      <c r="A54" s="39"/>
    </row>
    <row r="55" spans="1:1" x14ac:dyDescent="0.2">
      <c r="A55" s="39"/>
    </row>
    <row r="56" spans="1:1" x14ac:dyDescent="0.2">
      <c r="A56" s="39"/>
    </row>
    <row r="57" spans="1:1" x14ac:dyDescent="0.2">
      <c r="A57" s="39"/>
    </row>
    <row r="58" spans="1:1" x14ac:dyDescent="0.2">
      <c r="A58" s="39"/>
    </row>
    <row r="59" spans="1:1" x14ac:dyDescent="0.2">
      <c r="A59" s="39"/>
    </row>
    <row r="60" spans="1:1" x14ac:dyDescent="0.2">
      <c r="A60" s="39"/>
    </row>
  </sheetData>
  <mergeCells count="1">
    <mergeCell ref="A1:E1"/>
  </mergeCells>
  <conditionalFormatting sqref="E5:E13">
    <cfRule type="cellIs" dxfId="31" priority="1" stopIfTrue="1" operator="between">
      <formula>0.009</formula>
      <formula>-0.009</formula>
    </cfRule>
  </conditionalFormatting>
  <hyperlinks>
    <hyperlink ref="A33"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63"/>
  <sheetViews>
    <sheetView workbookViewId="0">
      <selection sqref="A1:E1"/>
    </sheetView>
  </sheetViews>
  <sheetFormatPr defaultColWidth="9.140625" defaultRowHeight="11.25" x14ac:dyDescent="0.2"/>
  <cols>
    <col min="1" max="1" width="36.85546875" style="7" bestFit="1" customWidth="1"/>
    <col min="2" max="2" width="55.140625" style="7" customWidth="1"/>
    <col min="3" max="3" width="18.85546875" style="7" bestFit="1" customWidth="1"/>
    <col min="4" max="4" width="15.42578125" style="7" bestFit="1" customWidth="1"/>
    <col min="5" max="5" width="22.85546875" style="10" customWidth="1"/>
    <col min="6" max="16384" width="9.140625" style="7"/>
  </cols>
  <sheetData>
    <row r="1" spans="1:8" s="1" customFormat="1" ht="15" customHeight="1" x14ac:dyDescent="0.2">
      <c r="A1" s="67" t="s">
        <v>824</v>
      </c>
      <c r="B1" s="68"/>
      <c r="C1" s="68"/>
      <c r="D1" s="68"/>
      <c r="E1" s="68"/>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40" t="s">
        <v>6</v>
      </c>
      <c r="E4" s="12" t="s">
        <v>3</v>
      </c>
    </row>
    <row r="5" spans="1:8" x14ac:dyDescent="0.2">
      <c r="A5" s="16" t="s">
        <v>328</v>
      </c>
      <c r="B5" s="17"/>
      <c r="C5" s="17"/>
      <c r="D5" s="18"/>
      <c r="E5" s="19"/>
    </row>
    <row r="6" spans="1:8" x14ac:dyDescent="0.2">
      <c r="A6" s="21" t="s">
        <v>774</v>
      </c>
      <c r="B6" s="21" t="s">
        <v>773</v>
      </c>
      <c r="C6" s="24">
        <v>74155.432000000001</v>
      </c>
      <c r="D6" s="22">
        <v>1832.1574029999999</v>
      </c>
      <c r="E6" s="23">
        <v>98.811739920444793</v>
      </c>
    </row>
    <row r="7" spans="1:8" x14ac:dyDescent="0.2">
      <c r="A7" s="20" t="s">
        <v>27</v>
      </c>
      <c r="B7" s="20"/>
      <c r="C7" s="20"/>
      <c r="D7" s="25">
        <f>SUM(D6:D6)</f>
        <v>1832.1574029999999</v>
      </c>
      <c r="E7" s="26">
        <f>SUM(E6:E6)</f>
        <v>98.811739920444793</v>
      </c>
      <c r="F7" s="14"/>
      <c r="G7" s="14"/>
      <c r="H7" s="14"/>
    </row>
    <row r="8" spans="1:8" x14ac:dyDescent="0.2">
      <c r="A8" s="21"/>
      <c r="B8" s="21"/>
      <c r="C8" s="21"/>
      <c r="D8" s="22"/>
      <c r="E8" s="23"/>
    </row>
    <row r="9" spans="1:8" x14ac:dyDescent="0.2">
      <c r="A9" s="20" t="s">
        <v>30</v>
      </c>
      <c r="B9" s="20"/>
      <c r="C9" s="20"/>
      <c r="D9" s="25">
        <f>D7</f>
        <v>1832.1574029999999</v>
      </c>
      <c r="E9" s="26">
        <f>E7</f>
        <v>98.811739920444793</v>
      </c>
      <c r="F9" s="14"/>
      <c r="G9" s="14"/>
      <c r="H9" s="14"/>
    </row>
    <row r="10" spans="1:8" x14ac:dyDescent="0.2">
      <c r="A10" s="20"/>
      <c r="B10" s="20"/>
      <c r="C10" s="20"/>
      <c r="D10" s="25"/>
      <c r="E10" s="26"/>
      <c r="F10" s="14"/>
      <c r="G10" s="14"/>
      <c r="H10" s="14"/>
    </row>
    <row r="11" spans="1:8" x14ac:dyDescent="0.2">
      <c r="A11" s="20" t="s">
        <v>32</v>
      </c>
      <c r="B11" s="20"/>
      <c r="C11" s="20"/>
      <c r="D11" s="25">
        <f>D13-(D7)</f>
        <v>22.03259960000014</v>
      </c>
      <c r="E11" s="26">
        <f>E13-(E7)</f>
        <v>1.1882600795552065</v>
      </c>
      <c r="F11" s="14"/>
      <c r="G11" s="14"/>
      <c r="H11" s="14"/>
    </row>
    <row r="12" spans="1:8" x14ac:dyDescent="0.2">
      <c r="A12" s="20"/>
      <c r="B12" s="20"/>
      <c r="C12" s="20"/>
      <c r="D12" s="25"/>
      <c r="E12" s="26"/>
      <c r="F12" s="14"/>
      <c r="G12" s="14"/>
      <c r="H12" s="14"/>
    </row>
    <row r="13" spans="1:8" x14ac:dyDescent="0.2">
      <c r="A13" s="27" t="s">
        <v>31</v>
      </c>
      <c r="B13" s="27"/>
      <c r="C13" s="27"/>
      <c r="D13" s="28">
        <v>1854.1900026000001</v>
      </c>
      <c r="E13" s="29">
        <v>100</v>
      </c>
      <c r="F13" s="14"/>
      <c r="G13" s="14"/>
      <c r="H13" s="14"/>
    </row>
    <row r="16" spans="1:8" x14ac:dyDescent="0.2">
      <c r="A16" s="14" t="s">
        <v>35</v>
      </c>
    </row>
    <row r="17" spans="1:4" x14ac:dyDescent="0.2">
      <c r="A17" s="14" t="s">
        <v>36</v>
      </c>
    </row>
    <row r="18" spans="1:4" x14ac:dyDescent="0.2">
      <c r="A18" s="14" t="s">
        <v>37</v>
      </c>
      <c r="B18" s="14"/>
      <c r="C18" s="30" t="s">
        <v>39</v>
      </c>
      <c r="D18" s="14" t="s">
        <v>38</v>
      </c>
    </row>
    <row r="19" spans="1:4" x14ac:dyDescent="0.2">
      <c r="A19" s="7" t="s">
        <v>73</v>
      </c>
      <c r="C19" s="31">
        <v>8.4670000000000005</v>
      </c>
      <c r="D19" s="31">
        <v>9.0589999999999993</v>
      </c>
    </row>
    <row r="20" spans="1:4" x14ac:dyDescent="0.2">
      <c r="A20" s="7" t="s">
        <v>75</v>
      </c>
      <c r="C20" s="31">
        <v>8.4670000000000005</v>
      </c>
      <c r="D20" s="31">
        <v>9.0589999999999993</v>
      </c>
    </row>
    <row r="21" spans="1:4" x14ac:dyDescent="0.2">
      <c r="A21" s="7" t="s">
        <v>74</v>
      </c>
      <c r="C21" s="31">
        <v>9.2904</v>
      </c>
      <c r="D21" s="31">
        <v>9.9853000000000005</v>
      </c>
    </row>
    <row r="22" spans="1:4" x14ac:dyDescent="0.2">
      <c r="A22" s="7" t="s">
        <v>76</v>
      </c>
      <c r="C22" s="31">
        <v>9.2904</v>
      </c>
      <c r="D22" s="31">
        <v>9.9853000000000005</v>
      </c>
    </row>
    <row r="24" spans="1:4" x14ac:dyDescent="0.2">
      <c r="A24" s="7" t="s">
        <v>40</v>
      </c>
    </row>
    <row r="26" spans="1:4" x14ac:dyDescent="0.2">
      <c r="A26" s="14" t="s">
        <v>41</v>
      </c>
      <c r="D26" s="30" t="s">
        <v>42</v>
      </c>
    </row>
    <row r="28" spans="1:4" x14ac:dyDescent="0.2">
      <c r="A28" s="14" t="s">
        <v>218</v>
      </c>
      <c r="D28" s="35">
        <v>0</v>
      </c>
    </row>
    <row r="30" spans="1:4" x14ac:dyDescent="0.2">
      <c r="A30" s="14" t="s">
        <v>799</v>
      </c>
    </row>
    <row r="31" spans="1:4" x14ac:dyDescent="0.2">
      <c r="A31" s="36"/>
    </row>
    <row r="32" spans="1:4" x14ac:dyDescent="0.2">
      <c r="A32" s="37" t="s">
        <v>795</v>
      </c>
    </row>
    <row r="33" spans="1:1" x14ac:dyDescent="0.2">
      <c r="A33" s="38"/>
    </row>
    <row r="34" spans="1:1" x14ac:dyDescent="0.2">
      <c r="A34" s="39"/>
    </row>
    <row r="35" spans="1:1" x14ac:dyDescent="0.2">
      <c r="A35" s="39"/>
    </row>
    <row r="36" spans="1:1" x14ac:dyDescent="0.2">
      <c r="A36" s="39"/>
    </row>
    <row r="37" spans="1:1" x14ac:dyDescent="0.2">
      <c r="A37" s="39"/>
    </row>
    <row r="38" spans="1:1" x14ac:dyDescent="0.2">
      <c r="A38" s="39"/>
    </row>
    <row r="39" spans="1:1" x14ac:dyDescent="0.2">
      <c r="A39" s="39"/>
    </row>
    <row r="40" spans="1:1" x14ac:dyDescent="0.2">
      <c r="A40" s="39"/>
    </row>
    <row r="41" spans="1:1" x14ac:dyDescent="0.2">
      <c r="A41" s="39"/>
    </row>
    <row r="42" spans="1:1" x14ac:dyDescent="0.2">
      <c r="A42" s="39"/>
    </row>
    <row r="43" spans="1:1" x14ac:dyDescent="0.2">
      <c r="A43" s="39"/>
    </row>
    <row r="44" spans="1:1" x14ac:dyDescent="0.2">
      <c r="A44" s="39"/>
    </row>
    <row r="45" spans="1:1" x14ac:dyDescent="0.2">
      <c r="A45" s="39"/>
    </row>
    <row r="46" spans="1:1" x14ac:dyDescent="0.2">
      <c r="A46" s="37" t="s">
        <v>815</v>
      </c>
    </row>
    <row r="47" spans="1:1" x14ac:dyDescent="0.2">
      <c r="A47" s="39"/>
    </row>
    <row r="48" spans="1:1" x14ac:dyDescent="0.2">
      <c r="A48" s="37" t="s">
        <v>796</v>
      </c>
    </row>
    <row r="49" spans="1:1" x14ac:dyDescent="0.2">
      <c r="A49" s="39"/>
    </row>
    <row r="50" spans="1:1" x14ac:dyDescent="0.2">
      <c r="A50" s="39"/>
    </row>
    <row r="51" spans="1:1" x14ac:dyDescent="0.2">
      <c r="A51" s="39"/>
    </row>
    <row r="52" spans="1:1" x14ac:dyDescent="0.2">
      <c r="A52" s="39"/>
    </row>
    <row r="53" spans="1:1" x14ac:dyDescent="0.2">
      <c r="A53" s="39"/>
    </row>
    <row r="54" spans="1:1" x14ac:dyDescent="0.2">
      <c r="A54" s="39"/>
    </row>
    <row r="55" spans="1:1" x14ac:dyDescent="0.2">
      <c r="A55" s="39"/>
    </row>
    <row r="56" spans="1:1" x14ac:dyDescent="0.2">
      <c r="A56" s="39"/>
    </row>
    <row r="57" spans="1:1" x14ac:dyDescent="0.2">
      <c r="A57" s="39"/>
    </row>
    <row r="58" spans="1:1" x14ac:dyDescent="0.2">
      <c r="A58" s="39"/>
    </row>
    <row r="59" spans="1:1" x14ac:dyDescent="0.2">
      <c r="A59" s="39"/>
    </row>
    <row r="60" spans="1:1" x14ac:dyDescent="0.2">
      <c r="A60" s="39"/>
    </row>
    <row r="62" spans="1:1" x14ac:dyDescent="0.2">
      <c r="A62" s="36"/>
    </row>
    <row r="63" spans="1:1" x14ac:dyDescent="0.2">
      <c r="A63" s="14" t="s">
        <v>816</v>
      </c>
    </row>
  </sheetData>
  <mergeCells count="1">
    <mergeCell ref="A1:E1"/>
  </mergeCells>
  <conditionalFormatting sqref="E5:E13">
    <cfRule type="cellIs" dxfId="3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4"/>
  <sheetViews>
    <sheetView workbookViewId="0">
      <selection sqref="A1:E1"/>
    </sheetView>
  </sheetViews>
  <sheetFormatPr defaultColWidth="9.140625" defaultRowHeight="11.25" x14ac:dyDescent="0.2"/>
  <cols>
    <col min="1" max="1" width="36.85546875" style="7" bestFit="1" customWidth="1"/>
    <col min="2" max="2" width="60.5703125" style="7" customWidth="1"/>
    <col min="3" max="4" width="15.42578125" style="7" bestFit="1" customWidth="1"/>
    <col min="5" max="5" width="22.85546875" style="10" customWidth="1"/>
    <col min="6" max="16384" width="9.140625" style="7"/>
  </cols>
  <sheetData>
    <row r="1" spans="1:8" s="1" customFormat="1" ht="15" x14ac:dyDescent="0.2">
      <c r="A1" s="67" t="s">
        <v>822</v>
      </c>
      <c r="B1" s="68"/>
      <c r="C1" s="68"/>
      <c r="D1" s="68"/>
      <c r="E1" s="68"/>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40" t="s">
        <v>6</v>
      </c>
      <c r="E4" s="12" t="s">
        <v>3</v>
      </c>
    </row>
    <row r="5" spans="1:8" x14ac:dyDescent="0.2">
      <c r="A5" s="16" t="s">
        <v>28</v>
      </c>
      <c r="B5" s="17"/>
      <c r="C5" s="17"/>
      <c r="D5" s="18"/>
      <c r="E5" s="19"/>
    </row>
    <row r="6" spans="1:8" x14ac:dyDescent="0.2">
      <c r="A6" s="21" t="s">
        <v>776</v>
      </c>
      <c r="B6" s="41" t="s">
        <v>775</v>
      </c>
      <c r="C6" s="24">
        <v>230033.38200000001</v>
      </c>
      <c r="D6" s="22">
        <v>1730.819933</v>
      </c>
      <c r="E6" s="23">
        <v>37.183618110960403</v>
      </c>
    </row>
    <row r="7" spans="1:8" x14ac:dyDescent="0.2">
      <c r="A7" s="21" t="s">
        <v>778</v>
      </c>
      <c r="B7" s="41" t="s">
        <v>777</v>
      </c>
      <c r="C7" s="24">
        <v>2598208</v>
      </c>
      <c r="D7" s="22">
        <v>1215.701523</v>
      </c>
      <c r="E7" s="23">
        <v>26.117206247904299</v>
      </c>
    </row>
    <row r="8" spans="1:8" x14ac:dyDescent="0.2">
      <c r="A8" s="21" t="s">
        <v>779</v>
      </c>
      <c r="B8" s="41" t="s">
        <v>1213</v>
      </c>
      <c r="C8" s="24">
        <v>1444350.3419999999</v>
      </c>
      <c r="D8" s="22">
        <v>770.91621759999998</v>
      </c>
      <c r="E8" s="23">
        <v>16.561777273444701</v>
      </c>
    </row>
    <row r="9" spans="1:8" x14ac:dyDescent="0.2">
      <c r="A9" s="21" t="s">
        <v>780</v>
      </c>
      <c r="B9" s="41" t="s">
        <v>1214</v>
      </c>
      <c r="C9" s="24">
        <v>2749548.273</v>
      </c>
      <c r="D9" s="22">
        <v>770.62964220000003</v>
      </c>
      <c r="E9" s="23">
        <v>16.555620705664001</v>
      </c>
    </row>
    <row r="10" spans="1:8" ht="22.5" x14ac:dyDescent="0.2">
      <c r="A10" s="21" t="s">
        <v>782</v>
      </c>
      <c r="B10" s="41" t="s">
        <v>781</v>
      </c>
      <c r="C10" s="24">
        <v>2019.87</v>
      </c>
      <c r="D10" s="22">
        <v>49.975627600000003</v>
      </c>
      <c r="E10" s="23">
        <v>1.0736383468343</v>
      </c>
    </row>
    <row r="11" spans="1:8" ht="22.5" x14ac:dyDescent="0.2">
      <c r="A11" s="21" t="s">
        <v>784</v>
      </c>
      <c r="B11" s="41" t="s">
        <v>783</v>
      </c>
      <c r="C11" s="24">
        <v>15574.553</v>
      </c>
      <c r="D11" s="22">
        <v>7.4108862999999996</v>
      </c>
      <c r="E11" s="23">
        <v>0.15920984083267301</v>
      </c>
    </row>
    <row r="12" spans="1:8" ht="22.5" x14ac:dyDescent="0.2">
      <c r="A12" s="21" t="s">
        <v>786</v>
      </c>
      <c r="B12" s="41" t="s">
        <v>785</v>
      </c>
      <c r="C12" s="24">
        <v>23973.544999999998</v>
      </c>
      <c r="D12" s="22">
        <v>0</v>
      </c>
      <c r="E12" s="22">
        <v>0</v>
      </c>
    </row>
    <row r="13" spans="1:8" x14ac:dyDescent="0.2">
      <c r="A13" s="20" t="s">
        <v>27</v>
      </c>
      <c r="B13" s="20"/>
      <c r="C13" s="20"/>
      <c r="D13" s="25">
        <f>SUM(D6:D12)</f>
        <v>4545.4538296999999</v>
      </c>
      <c r="E13" s="26">
        <f>SUM(E6:E12)</f>
        <v>97.651070525640378</v>
      </c>
      <c r="F13" s="14"/>
      <c r="G13" s="14"/>
      <c r="H13" s="14"/>
    </row>
    <row r="14" spans="1:8" x14ac:dyDescent="0.2">
      <c r="A14" s="21"/>
      <c r="B14" s="21"/>
      <c r="C14" s="21"/>
      <c r="D14" s="22"/>
      <c r="E14" s="23"/>
    </row>
    <row r="15" spans="1:8" x14ac:dyDescent="0.2">
      <c r="A15" s="20" t="s">
        <v>30</v>
      </c>
      <c r="B15" s="20"/>
      <c r="C15" s="20"/>
      <c r="D15" s="25">
        <f>D13</f>
        <v>4545.4538296999999</v>
      </c>
      <c r="E15" s="26">
        <f>E13</f>
        <v>97.651070525640378</v>
      </c>
      <c r="F15" s="14"/>
      <c r="G15" s="14"/>
      <c r="H15" s="14"/>
    </row>
    <row r="16" spans="1:8" x14ac:dyDescent="0.2">
      <c r="A16" s="20"/>
      <c r="B16" s="20"/>
      <c r="C16" s="20"/>
      <c r="D16" s="25"/>
      <c r="E16" s="26"/>
      <c r="F16" s="14"/>
      <c r="G16" s="14"/>
      <c r="H16" s="14"/>
    </row>
    <row r="17" spans="1:8" x14ac:dyDescent="0.2">
      <c r="A17" s="20" t="s">
        <v>32</v>
      </c>
      <c r="B17" s="20"/>
      <c r="C17" s="20"/>
      <c r="D17" s="25">
        <f>D19-(D13)</f>
        <v>109.33777190000001</v>
      </c>
      <c r="E17" s="26">
        <f>E19-(E13)</f>
        <v>2.3489294743596218</v>
      </c>
      <c r="F17" s="14"/>
      <c r="G17" s="14"/>
      <c r="H17" s="14"/>
    </row>
    <row r="18" spans="1:8" x14ac:dyDescent="0.2">
      <c r="A18" s="20"/>
      <c r="B18" s="20"/>
      <c r="C18" s="20"/>
      <c r="D18" s="25"/>
      <c r="E18" s="26"/>
      <c r="F18" s="14"/>
      <c r="G18" s="14"/>
      <c r="H18" s="14"/>
    </row>
    <row r="19" spans="1:8" x14ac:dyDescent="0.2">
      <c r="A19" s="27" t="s">
        <v>31</v>
      </c>
      <c r="B19" s="27"/>
      <c r="C19" s="27"/>
      <c r="D19" s="28">
        <v>4654.7916015999999</v>
      </c>
      <c r="E19" s="29">
        <v>100</v>
      </c>
      <c r="F19" s="14"/>
      <c r="G19" s="14"/>
      <c r="H19" s="14"/>
    </row>
    <row r="21" spans="1:8" x14ac:dyDescent="0.2">
      <c r="A21" s="14" t="s">
        <v>817</v>
      </c>
    </row>
    <row r="22" spans="1:8" ht="15" x14ac:dyDescent="0.25">
      <c r="A22" s="71" t="s">
        <v>818</v>
      </c>
      <c r="B22" s="72"/>
      <c r="C22" s="72"/>
      <c r="D22" s="72"/>
      <c r="E22" s="72"/>
    </row>
    <row r="24" spans="1:8" x14ac:dyDescent="0.2">
      <c r="A24" s="14" t="s">
        <v>35</v>
      </c>
    </row>
    <row r="25" spans="1:8" x14ac:dyDescent="0.2">
      <c r="A25" s="14" t="s">
        <v>36</v>
      </c>
    </row>
    <row r="26" spans="1:8" x14ac:dyDescent="0.2">
      <c r="A26" s="14" t="s">
        <v>37</v>
      </c>
      <c r="B26" s="14"/>
      <c r="C26" s="30" t="s">
        <v>39</v>
      </c>
      <c r="D26" s="14" t="s">
        <v>38</v>
      </c>
    </row>
    <row r="27" spans="1:8" x14ac:dyDescent="0.2">
      <c r="A27" s="7" t="s">
        <v>73</v>
      </c>
      <c r="C27" s="31">
        <v>13.98</v>
      </c>
      <c r="D27" s="31">
        <v>14.7264</v>
      </c>
    </row>
    <row r="28" spans="1:8" x14ac:dyDescent="0.2">
      <c r="A28" s="7" t="s">
        <v>75</v>
      </c>
      <c r="C28" s="31">
        <v>13.98</v>
      </c>
      <c r="D28" s="31">
        <v>14.7264</v>
      </c>
    </row>
    <row r="29" spans="1:8" x14ac:dyDescent="0.2">
      <c r="A29" s="7" t="s">
        <v>74</v>
      </c>
      <c r="C29" s="31">
        <v>15.3201</v>
      </c>
      <c r="D29" s="31">
        <v>16.2136</v>
      </c>
    </row>
    <row r="30" spans="1:8" x14ac:dyDescent="0.2">
      <c r="A30" s="7" t="s">
        <v>76</v>
      </c>
      <c r="C30" s="31">
        <v>15.3201</v>
      </c>
      <c r="D30" s="31">
        <v>16.2136</v>
      </c>
    </row>
    <row r="32" spans="1:8" x14ac:dyDescent="0.2">
      <c r="A32" s="7" t="s">
        <v>40</v>
      </c>
    </row>
    <row r="34" spans="1:4" x14ac:dyDescent="0.2">
      <c r="A34" s="14" t="s">
        <v>41</v>
      </c>
      <c r="D34" s="30" t="s">
        <v>42</v>
      </c>
    </row>
    <row r="36" spans="1:4" x14ac:dyDescent="0.2">
      <c r="A36" s="14" t="s">
        <v>218</v>
      </c>
      <c r="D36" s="35">
        <v>0.448680589255878</v>
      </c>
    </row>
    <row r="38" spans="1:4" x14ac:dyDescent="0.2">
      <c r="A38" s="14" t="s">
        <v>819</v>
      </c>
      <c r="D38" s="30" t="s">
        <v>42</v>
      </c>
    </row>
    <row r="39" spans="1:4" x14ac:dyDescent="0.2">
      <c r="A39" s="7" t="s">
        <v>820</v>
      </c>
    </row>
    <row r="40" spans="1:4" x14ac:dyDescent="0.2">
      <c r="A40" s="36" t="s">
        <v>821</v>
      </c>
    </row>
    <row r="42" spans="1:4" x14ac:dyDescent="0.2">
      <c r="A42" s="14" t="s">
        <v>802</v>
      </c>
    </row>
    <row r="43" spans="1:4" x14ac:dyDescent="0.2">
      <c r="A43" s="14"/>
    </row>
    <row r="44" spans="1:4" x14ac:dyDescent="0.2">
      <c r="A44" s="37" t="s">
        <v>795</v>
      </c>
    </row>
    <row r="45" spans="1:4" x14ac:dyDescent="0.2">
      <c r="A45" s="38"/>
    </row>
    <row r="46" spans="1:4" x14ac:dyDescent="0.2">
      <c r="A46" s="39"/>
    </row>
    <row r="47" spans="1:4" x14ac:dyDescent="0.2">
      <c r="A47" s="39"/>
    </row>
    <row r="48" spans="1:4" x14ac:dyDescent="0.2">
      <c r="A48" s="39"/>
    </row>
    <row r="49" spans="1:1" x14ac:dyDescent="0.2">
      <c r="A49" s="39"/>
    </row>
    <row r="50" spans="1:1" x14ac:dyDescent="0.2">
      <c r="A50" s="39"/>
    </row>
    <row r="51" spans="1:1" x14ac:dyDescent="0.2">
      <c r="A51" s="39"/>
    </row>
    <row r="52" spans="1:1" x14ac:dyDescent="0.2">
      <c r="A52" s="39"/>
    </row>
    <row r="53" spans="1:1" x14ac:dyDescent="0.2">
      <c r="A53" s="39"/>
    </row>
    <row r="54" spans="1:1" x14ac:dyDescent="0.2">
      <c r="A54" s="39"/>
    </row>
    <row r="55" spans="1:1" x14ac:dyDescent="0.2">
      <c r="A55" s="39"/>
    </row>
    <row r="56" spans="1:1" x14ac:dyDescent="0.2">
      <c r="A56" s="39"/>
    </row>
    <row r="57" spans="1:1" x14ac:dyDescent="0.2">
      <c r="A57" s="39"/>
    </row>
    <row r="58" spans="1:1" x14ac:dyDescent="0.2">
      <c r="A58" s="37" t="s">
        <v>1211</v>
      </c>
    </row>
    <row r="59" spans="1:1" x14ac:dyDescent="0.2">
      <c r="A59" s="39"/>
    </row>
    <row r="60" spans="1:1" x14ac:dyDescent="0.2">
      <c r="A60" s="37" t="s">
        <v>796</v>
      </c>
    </row>
    <row r="61" spans="1:1" x14ac:dyDescent="0.2">
      <c r="A61" s="39"/>
    </row>
    <row r="62" spans="1:1" x14ac:dyDescent="0.2">
      <c r="A62" s="39"/>
    </row>
    <row r="63" spans="1:1" x14ac:dyDescent="0.2">
      <c r="A63" s="39"/>
    </row>
    <row r="64" spans="1:1" x14ac:dyDescent="0.2">
      <c r="A64" s="39"/>
    </row>
    <row r="65" spans="1:1" x14ac:dyDescent="0.2">
      <c r="A65" s="39"/>
    </row>
    <row r="66" spans="1:1" x14ac:dyDescent="0.2">
      <c r="A66" s="39"/>
    </row>
    <row r="67" spans="1:1" x14ac:dyDescent="0.2">
      <c r="A67" s="39"/>
    </row>
    <row r="68" spans="1:1" x14ac:dyDescent="0.2">
      <c r="A68" s="39"/>
    </row>
    <row r="69" spans="1:1" x14ac:dyDescent="0.2">
      <c r="A69" s="39"/>
    </row>
    <row r="70" spans="1:1" x14ac:dyDescent="0.2">
      <c r="A70" s="39"/>
    </row>
    <row r="71" spans="1:1" x14ac:dyDescent="0.2">
      <c r="A71" s="39"/>
    </row>
    <row r="72" spans="1:1" x14ac:dyDescent="0.2">
      <c r="A72" s="39"/>
    </row>
    <row r="74" spans="1:1" x14ac:dyDescent="0.2">
      <c r="A74" s="14" t="s">
        <v>823</v>
      </c>
    </row>
  </sheetData>
  <mergeCells count="2">
    <mergeCell ref="A1:E1"/>
    <mergeCell ref="A22:E22"/>
  </mergeCells>
  <conditionalFormatting sqref="E5:E11 E13:E19">
    <cfRule type="cellIs" dxfId="29" priority="1" stopIfTrue="1" operator="between">
      <formula>0.009</formula>
      <formula>-0.009</formula>
    </cfRule>
  </conditionalFormatting>
  <hyperlinks>
    <hyperlink ref="A40" r:id="rId1" tooltip="https://www.franklintempletonindia.com/investor/reports"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07"/>
  <sheetViews>
    <sheetView workbookViewId="0">
      <selection sqref="A1:G1"/>
    </sheetView>
  </sheetViews>
  <sheetFormatPr defaultColWidth="9.140625" defaultRowHeight="11.25" x14ac:dyDescent="0.2"/>
  <cols>
    <col min="1" max="1" width="36.85546875" style="7" bestFit="1" customWidth="1"/>
    <col min="2" max="2" width="49" style="7" bestFit="1" customWidth="1"/>
    <col min="3" max="3" width="24.5703125" style="7" bestFit="1" customWidth="1"/>
    <col min="4" max="4" width="15.42578125" style="7" bestFit="1" customWidth="1"/>
    <col min="5" max="5" width="23.140625" style="10" customWidth="1"/>
    <col min="6" max="6" width="13.5703125" style="11" bestFit="1" customWidth="1"/>
    <col min="7" max="7" width="14.42578125" style="10" customWidth="1"/>
    <col min="8" max="16384" width="9.140625" style="7"/>
  </cols>
  <sheetData>
    <row r="1" spans="1:7" s="1" customFormat="1" ht="15" x14ac:dyDescent="0.2">
      <c r="A1" s="67" t="s">
        <v>932</v>
      </c>
      <c r="B1" s="68"/>
      <c r="C1" s="68"/>
      <c r="D1" s="68"/>
      <c r="E1" s="68"/>
      <c r="F1" s="68"/>
      <c r="G1" s="68"/>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33</v>
      </c>
      <c r="D4" s="13" t="s">
        <v>1</v>
      </c>
      <c r="E4" s="40" t="s">
        <v>6</v>
      </c>
      <c r="F4" s="12" t="s">
        <v>3</v>
      </c>
      <c r="G4" s="12" t="s">
        <v>5</v>
      </c>
    </row>
    <row r="5" spans="1:7" x14ac:dyDescent="0.2">
      <c r="A5" s="16" t="s">
        <v>44</v>
      </c>
      <c r="B5" s="17"/>
      <c r="C5" s="17"/>
      <c r="D5" s="17"/>
      <c r="E5" s="18"/>
      <c r="F5" s="19"/>
      <c r="G5" s="18"/>
    </row>
    <row r="6" spans="1:7" x14ac:dyDescent="0.2">
      <c r="A6" s="20" t="s">
        <v>45</v>
      </c>
      <c r="B6" s="21"/>
      <c r="C6" s="21"/>
      <c r="D6" s="21"/>
      <c r="E6" s="22"/>
      <c r="F6" s="23"/>
      <c r="G6" s="22"/>
    </row>
    <row r="7" spans="1:7" x14ac:dyDescent="0.2">
      <c r="A7" s="21" t="s">
        <v>933</v>
      </c>
      <c r="B7" s="21" t="s">
        <v>934</v>
      </c>
      <c r="C7" s="21" t="s">
        <v>46</v>
      </c>
      <c r="D7" s="24">
        <v>1000</v>
      </c>
      <c r="E7" s="22">
        <v>4969.9350000000004</v>
      </c>
      <c r="F7" s="23">
        <v>4.8926271509946897</v>
      </c>
      <c r="G7" s="22">
        <v>6.4946999999999999</v>
      </c>
    </row>
    <row r="8" spans="1:7" x14ac:dyDescent="0.2">
      <c r="A8" s="21" t="s">
        <v>935</v>
      </c>
      <c r="B8" s="21" t="s">
        <v>936</v>
      </c>
      <c r="C8" s="21" t="s">
        <v>46</v>
      </c>
      <c r="D8" s="24">
        <v>1000</v>
      </c>
      <c r="E8" s="22">
        <v>4963.7299999999996</v>
      </c>
      <c r="F8" s="23">
        <v>4.88651867040653</v>
      </c>
      <c r="G8" s="22">
        <v>6.5049999999999999</v>
      </c>
    </row>
    <row r="9" spans="1:7" x14ac:dyDescent="0.2">
      <c r="A9" s="21" t="s">
        <v>937</v>
      </c>
      <c r="B9" s="21" t="s">
        <v>938</v>
      </c>
      <c r="C9" s="21" t="s">
        <v>46</v>
      </c>
      <c r="D9" s="24">
        <v>1000</v>
      </c>
      <c r="E9" s="22">
        <v>4963.57</v>
      </c>
      <c r="F9" s="23">
        <v>4.8863611592229503</v>
      </c>
      <c r="G9" s="22">
        <v>6.5343999999999998</v>
      </c>
    </row>
    <row r="10" spans="1:7" x14ac:dyDescent="0.2">
      <c r="A10" s="21" t="s">
        <v>939</v>
      </c>
      <c r="B10" s="21" t="s">
        <v>940</v>
      </c>
      <c r="C10" s="21" t="s">
        <v>46</v>
      </c>
      <c r="D10" s="24">
        <v>1000</v>
      </c>
      <c r="E10" s="22">
        <v>4926.125</v>
      </c>
      <c r="F10" s="23">
        <v>4.8494986200410501</v>
      </c>
      <c r="G10" s="22">
        <v>6.5949</v>
      </c>
    </row>
    <row r="11" spans="1:7" x14ac:dyDescent="0.2">
      <c r="A11" s="21" t="s">
        <v>941</v>
      </c>
      <c r="B11" s="21" t="s">
        <v>942</v>
      </c>
      <c r="C11" s="21" t="s">
        <v>46</v>
      </c>
      <c r="D11" s="24">
        <v>1000</v>
      </c>
      <c r="E11" s="22">
        <v>4909.5950000000003</v>
      </c>
      <c r="F11" s="23">
        <v>4.8332257458875798</v>
      </c>
      <c r="G11" s="22">
        <v>7.0750000000000002</v>
      </c>
    </row>
    <row r="12" spans="1:7" x14ac:dyDescent="0.2">
      <c r="A12" s="21" t="s">
        <v>943</v>
      </c>
      <c r="B12" s="21" t="s">
        <v>944</v>
      </c>
      <c r="C12" s="21" t="s">
        <v>47</v>
      </c>
      <c r="D12" s="24">
        <v>1000</v>
      </c>
      <c r="E12" s="22">
        <v>4777.875</v>
      </c>
      <c r="F12" s="23">
        <v>4.7035546640064201</v>
      </c>
      <c r="G12" s="22">
        <v>7.41</v>
      </c>
    </row>
    <row r="13" spans="1:7" x14ac:dyDescent="0.2">
      <c r="A13" s="21" t="s">
        <v>945</v>
      </c>
      <c r="B13" s="21" t="s">
        <v>946</v>
      </c>
      <c r="C13" s="21" t="s">
        <v>48</v>
      </c>
      <c r="D13" s="24">
        <v>1000</v>
      </c>
      <c r="E13" s="22">
        <v>4765.43</v>
      </c>
      <c r="F13" s="23">
        <v>4.6913032472586904</v>
      </c>
      <c r="G13" s="22">
        <v>7.4550000000000001</v>
      </c>
    </row>
    <row r="14" spans="1:7" x14ac:dyDescent="0.2">
      <c r="A14" s="21" t="s">
        <v>50</v>
      </c>
      <c r="B14" s="21" t="s">
        <v>49</v>
      </c>
      <c r="C14" s="21" t="s">
        <v>47</v>
      </c>
      <c r="D14" s="24">
        <v>1000</v>
      </c>
      <c r="E14" s="22">
        <v>4755.7950000000001</v>
      </c>
      <c r="F14" s="23">
        <v>4.6818181206725598</v>
      </c>
      <c r="G14" s="22">
        <v>7.3498999999999999</v>
      </c>
    </row>
    <row r="15" spans="1:7" x14ac:dyDescent="0.2">
      <c r="A15" s="21" t="s">
        <v>947</v>
      </c>
      <c r="B15" s="21" t="s">
        <v>948</v>
      </c>
      <c r="C15" s="21" t="s">
        <v>51</v>
      </c>
      <c r="D15" s="24">
        <v>1000</v>
      </c>
      <c r="E15" s="22">
        <v>4754.8149999999996</v>
      </c>
      <c r="F15" s="23">
        <v>4.6808533646731396</v>
      </c>
      <c r="G15" s="22">
        <v>7.41</v>
      </c>
    </row>
    <row r="16" spans="1:7" x14ac:dyDescent="0.2">
      <c r="A16" s="21" t="s">
        <v>949</v>
      </c>
      <c r="B16" s="21" t="s">
        <v>950</v>
      </c>
      <c r="C16" s="21" t="s">
        <v>46</v>
      </c>
      <c r="D16" s="24">
        <v>1000</v>
      </c>
      <c r="E16" s="22">
        <v>4669.835</v>
      </c>
      <c r="F16" s="23">
        <v>4.5971952372949101</v>
      </c>
      <c r="G16" s="22">
        <v>7.59</v>
      </c>
    </row>
    <row r="17" spans="1:9" x14ac:dyDescent="0.2">
      <c r="A17" s="21" t="s">
        <v>951</v>
      </c>
      <c r="B17" s="21" t="s">
        <v>952</v>
      </c>
      <c r="C17" s="21" t="s">
        <v>46</v>
      </c>
      <c r="D17" s="24">
        <v>1000</v>
      </c>
      <c r="E17" s="22">
        <v>4662.5200000000004</v>
      </c>
      <c r="F17" s="23">
        <v>4.5899940228706804</v>
      </c>
      <c r="G17" s="22">
        <v>7.57</v>
      </c>
    </row>
    <row r="18" spans="1:9" x14ac:dyDescent="0.2">
      <c r="A18" s="20" t="s">
        <v>27</v>
      </c>
      <c r="B18" s="20"/>
      <c r="C18" s="20"/>
      <c r="D18" s="20"/>
      <c r="E18" s="25">
        <f>SUM(E6:E17)</f>
        <v>53119.225000000006</v>
      </c>
      <c r="F18" s="26">
        <f>SUM(F6:F17)</f>
        <v>52.292950003329196</v>
      </c>
      <c r="G18" s="25"/>
      <c r="H18" s="14"/>
      <c r="I18" s="14"/>
    </row>
    <row r="19" spans="1:9" x14ac:dyDescent="0.2">
      <c r="A19" s="21"/>
      <c r="B19" s="21"/>
      <c r="C19" s="21"/>
      <c r="D19" s="21"/>
      <c r="E19" s="22"/>
      <c r="F19" s="23"/>
      <c r="G19" s="22"/>
    </row>
    <row r="20" spans="1:9" x14ac:dyDescent="0.2">
      <c r="A20" s="20" t="s">
        <v>52</v>
      </c>
      <c r="B20" s="21"/>
      <c r="C20" s="21"/>
      <c r="D20" s="21"/>
      <c r="E20" s="22"/>
      <c r="F20" s="23"/>
      <c r="G20" s="22"/>
    </row>
    <row r="21" spans="1:9" x14ac:dyDescent="0.2">
      <c r="A21" s="21" t="s">
        <v>953</v>
      </c>
      <c r="B21" s="21" t="s">
        <v>954</v>
      </c>
      <c r="C21" s="21" t="s">
        <v>46</v>
      </c>
      <c r="D21" s="24">
        <v>1000</v>
      </c>
      <c r="E21" s="22">
        <v>4922.8149999999996</v>
      </c>
      <c r="F21" s="23">
        <v>4.8462401074307699</v>
      </c>
      <c r="G21" s="22">
        <v>6.8949999999999996</v>
      </c>
    </row>
    <row r="22" spans="1:9" x14ac:dyDescent="0.2">
      <c r="A22" s="21" t="s">
        <v>955</v>
      </c>
      <c r="B22" s="21" t="s">
        <v>956</v>
      </c>
      <c r="C22" s="21" t="s">
        <v>48</v>
      </c>
      <c r="D22" s="24">
        <v>1000</v>
      </c>
      <c r="E22" s="22">
        <v>4734.5050000000001</v>
      </c>
      <c r="F22" s="23">
        <v>4.6608592888076199</v>
      </c>
      <c r="G22" s="22">
        <v>7.5250000000000004</v>
      </c>
    </row>
    <row r="23" spans="1:9" x14ac:dyDescent="0.2">
      <c r="A23" s="21" t="s">
        <v>54</v>
      </c>
      <c r="B23" s="21" t="s">
        <v>53</v>
      </c>
      <c r="C23" s="21" t="s">
        <v>46</v>
      </c>
      <c r="D23" s="24">
        <v>1000</v>
      </c>
      <c r="E23" s="22">
        <v>4715.6099999999997</v>
      </c>
      <c r="F23" s="23">
        <v>4.6422582024718801</v>
      </c>
      <c r="G23" s="22">
        <v>8.77</v>
      </c>
    </row>
    <row r="24" spans="1:9" x14ac:dyDescent="0.2">
      <c r="A24" s="21" t="s">
        <v>957</v>
      </c>
      <c r="B24" s="21" t="s">
        <v>958</v>
      </c>
      <c r="C24" s="21" t="s">
        <v>46</v>
      </c>
      <c r="D24" s="24">
        <v>1000</v>
      </c>
      <c r="E24" s="22">
        <v>4669.9549999999999</v>
      </c>
      <c r="F24" s="23">
        <v>4.5973133706825999</v>
      </c>
      <c r="G24" s="22">
        <v>7.77</v>
      </c>
    </row>
    <row r="25" spans="1:9" x14ac:dyDescent="0.2">
      <c r="A25" s="21" t="s">
        <v>959</v>
      </c>
      <c r="B25" s="21" t="s">
        <v>960</v>
      </c>
      <c r="C25" s="21" t="s">
        <v>46</v>
      </c>
      <c r="D25" s="24">
        <v>500</v>
      </c>
      <c r="E25" s="22">
        <v>2481.3325</v>
      </c>
      <c r="F25" s="23">
        <v>2.44273511829542</v>
      </c>
      <c r="G25" s="22">
        <v>6.8648999999999996</v>
      </c>
    </row>
    <row r="26" spans="1:9" x14ac:dyDescent="0.2">
      <c r="A26" s="21" t="s">
        <v>889</v>
      </c>
      <c r="B26" s="21" t="s">
        <v>890</v>
      </c>
      <c r="C26" s="21" t="s">
        <v>51</v>
      </c>
      <c r="D26" s="24">
        <v>500</v>
      </c>
      <c r="E26" s="22">
        <v>2475.8625000000002</v>
      </c>
      <c r="F26" s="23">
        <v>2.4373502047068198</v>
      </c>
      <c r="G26" s="22">
        <v>6.9772999999999996</v>
      </c>
    </row>
    <row r="27" spans="1:9" x14ac:dyDescent="0.2">
      <c r="A27" s="21" t="s">
        <v>961</v>
      </c>
      <c r="B27" s="21" t="s">
        <v>962</v>
      </c>
      <c r="C27" s="21" t="s">
        <v>51</v>
      </c>
      <c r="D27" s="24">
        <v>500</v>
      </c>
      <c r="E27" s="22">
        <v>2464.3674999999998</v>
      </c>
      <c r="F27" s="23">
        <v>2.4260340106115899</v>
      </c>
      <c r="G27" s="22">
        <v>7.2298</v>
      </c>
    </row>
    <row r="28" spans="1:9" x14ac:dyDescent="0.2">
      <c r="A28" s="21" t="s">
        <v>963</v>
      </c>
      <c r="B28" s="21" t="s">
        <v>964</v>
      </c>
      <c r="C28" s="21" t="s">
        <v>46</v>
      </c>
      <c r="D28" s="24">
        <v>500</v>
      </c>
      <c r="E28" s="22">
        <v>2464.11</v>
      </c>
      <c r="F28" s="23">
        <v>2.4257805160505201</v>
      </c>
      <c r="G28" s="22">
        <v>6.9950999999999999</v>
      </c>
    </row>
    <row r="29" spans="1:9" x14ac:dyDescent="0.2">
      <c r="A29" s="20" t="s">
        <v>27</v>
      </c>
      <c r="B29" s="20"/>
      <c r="C29" s="20"/>
      <c r="D29" s="20"/>
      <c r="E29" s="25">
        <f>SUM(E20:E28)</f>
        <v>28928.557500000003</v>
      </c>
      <c r="F29" s="26">
        <f>SUM(F20:F28)</f>
        <v>28.478570819057222</v>
      </c>
      <c r="G29" s="25"/>
      <c r="H29" s="14"/>
      <c r="I29" s="14"/>
    </row>
    <row r="30" spans="1:9" x14ac:dyDescent="0.2">
      <c r="A30" s="21"/>
      <c r="B30" s="21"/>
      <c r="C30" s="21"/>
      <c r="D30" s="21"/>
      <c r="E30" s="22"/>
      <c r="F30" s="23"/>
      <c r="G30" s="22"/>
    </row>
    <row r="31" spans="1:9" x14ac:dyDescent="0.2">
      <c r="A31" s="20" t="s">
        <v>893</v>
      </c>
      <c r="B31" s="21"/>
      <c r="C31" s="21"/>
      <c r="D31" s="21"/>
      <c r="E31" s="22"/>
      <c r="F31" s="23"/>
      <c r="G31" s="22"/>
    </row>
    <row r="32" spans="1:9" x14ac:dyDescent="0.2">
      <c r="A32" s="21" t="s">
        <v>965</v>
      </c>
      <c r="B32" s="21" t="s">
        <v>966</v>
      </c>
      <c r="C32" s="21" t="s">
        <v>62</v>
      </c>
      <c r="D32" s="24">
        <v>6000000</v>
      </c>
      <c r="E32" s="22">
        <v>5937.78</v>
      </c>
      <c r="F32" s="23">
        <v>5.8454172226866703</v>
      </c>
      <c r="G32" s="22">
        <v>6.27</v>
      </c>
    </row>
    <row r="33" spans="1:9" x14ac:dyDescent="0.2">
      <c r="A33" s="21" t="s">
        <v>967</v>
      </c>
      <c r="B33" s="21" t="s">
        <v>968</v>
      </c>
      <c r="C33" s="21" t="s">
        <v>62</v>
      </c>
      <c r="D33" s="24">
        <v>3727600</v>
      </c>
      <c r="E33" s="22">
        <v>3707.239849</v>
      </c>
      <c r="F33" s="23">
        <v>3.6495733526629301</v>
      </c>
      <c r="G33" s="22">
        <v>6.0750000000000002</v>
      </c>
    </row>
    <row r="34" spans="1:9" x14ac:dyDescent="0.2">
      <c r="A34" s="21" t="s">
        <v>969</v>
      </c>
      <c r="B34" s="21" t="s">
        <v>970</v>
      </c>
      <c r="C34" s="21" t="s">
        <v>62</v>
      </c>
      <c r="D34" s="24">
        <v>2677200</v>
      </c>
      <c r="E34" s="22">
        <v>2671.917884</v>
      </c>
      <c r="F34" s="23">
        <v>2.6303559270869101</v>
      </c>
      <c r="G34" s="22">
        <v>6.0145999999999997</v>
      </c>
    </row>
    <row r="35" spans="1:9" x14ac:dyDescent="0.2">
      <c r="A35" s="20" t="s">
        <v>27</v>
      </c>
      <c r="B35" s="20"/>
      <c r="C35" s="20"/>
      <c r="D35" s="20"/>
      <c r="E35" s="25">
        <f>SUM(E31:E34)</f>
        <v>12316.937733000001</v>
      </c>
      <c r="F35" s="26">
        <f>SUM(F31:F34)</f>
        <v>12.125346502436511</v>
      </c>
      <c r="G35" s="25"/>
      <c r="H35" s="14"/>
      <c r="I35" s="14"/>
    </row>
    <row r="36" spans="1:9" x14ac:dyDescent="0.2">
      <c r="A36" s="21"/>
      <c r="B36" s="21"/>
      <c r="C36" s="21"/>
      <c r="D36" s="21"/>
      <c r="E36" s="22"/>
      <c r="F36" s="23"/>
      <c r="G36" s="22"/>
    </row>
    <row r="37" spans="1:9" x14ac:dyDescent="0.2">
      <c r="A37" s="20" t="s">
        <v>30</v>
      </c>
      <c r="B37" s="20"/>
      <c r="C37" s="20"/>
      <c r="D37" s="20"/>
      <c r="E37" s="25">
        <f>E18+E29+E35</f>
        <v>94364.720233</v>
      </c>
      <c r="F37" s="26">
        <f>F18+F29+F35</f>
        <v>92.896867324822935</v>
      </c>
      <c r="G37" s="25"/>
      <c r="H37" s="14"/>
      <c r="I37" s="14"/>
    </row>
    <row r="38" spans="1:9" x14ac:dyDescent="0.2">
      <c r="A38" s="20"/>
      <c r="B38" s="20"/>
      <c r="C38" s="20"/>
      <c r="D38" s="20"/>
      <c r="E38" s="25"/>
      <c r="F38" s="26"/>
      <c r="G38" s="25"/>
      <c r="H38" s="14"/>
      <c r="I38" s="14"/>
    </row>
    <row r="39" spans="1:9" x14ac:dyDescent="0.2">
      <c r="A39" s="20" t="s">
        <v>32</v>
      </c>
      <c r="B39" s="20"/>
      <c r="C39" s="20"/>
      <c r="D39" s="20"/>
      <c r="E39" s="25">
        <f>E41-(E18+E29+E35)</f>
        <v>7215.3684723000042</v>
      </c>
      <c r="F39" s="26">
        <f>F41-(F18+F29+F35)</f>
        <v>7.1031326751770649</v>
      </c>
      <c r="G39" s="25"/>
      <c r="H39" s="14"/>
      <c r="I39" s="14"/>
    </row>
    <row r="40" spans="1:9" x14ac:dyDescent="0.2">
      <c r="A40" s="20"/>
      <c r="B40" s="20"/>
      <c r="C40" s="20"/>
      <c r="D40" s="20"/>
      <c r="E40" s="25"/>
      <c r="F40" s="26"/>
      <c r="G40" s="25"/>
      <c r="H40" s="14"/>
      <c r="I40" s="14"/>
    </row>
    <row r="41" spans="1:9" x14ac:dyDescent="0.2">
      <c r="A41" s="27" t="s">
        <v>31</v>
      </c>
      <c r="B41" s="27"/>
      <c r="C41" s="27"/>
      <c r="D41" s="27"/>
      <c r="E41" s="28">
        <v>101580.0887053</v>
      </c>
      <c r="F41" s="29">
        <v>100</v>
      </c>
      <c r="G41" s="28"/>
      <c r="H41" s="14"/>
      <c r="I41" s="14"/>
    </row>
    <row r="43" spans="1:9" x14ac:dyDescent="0.2">
      <c r="A43" s="14" t="s">
        <v>55</v>
      </c>
    </row>
    <row r="44" spans="1:9" x14ac:dyDescent="0.2">
      <c r="A44" s="14" t="s">
        <v>34</v>
      </c>
    </row>
    <row r="46" spans="1:9" x14ac:dyDescent="0.2">
      <c r="A46" s="14" t="s">
        <v>35</v>
      </c>
    </row>
    <row r="47" spans="1:9" x14ac:dyDescent="0.2">
      <c r="A47" s="14" t="s">
        <v>36</v>
      </c>
    </row>
    <row r="48" spans="1:9" x14ac:dyDescent="0.2">
      <c r="A48" s="14" t="s">
        <v>37</v>
      </c>
      <c r="B48" s="14"/>
      <c r="C48" s="30" t="s">
        <v>39</v>
      </c>
      <c r="D48" s="14" t="s">
        <v>38</v>
      </c>
    </row>
    <row r="49" spans="1:4" x14ac:dyDescent="0.2">
      <c r="A49" s="7" t="s">
        <v>971</v>
      </c>
      <c r="C49" s="31">
        <v>40.629899999999999</v>
      </c>
      <c r="D49" s="31">
        <v>41.754899999999999</v>
      </c>
    </row>
    <row r="50" spans="1:4" x14ac:dyDescent="0.2">
      <c r="A50" s="7" t="s">
        <v>972</v>
      </c>
      <c r="C50" s="31">
        <v>10.0609</v>
      </c>
      <c r="D50" s="31">
        <v>10.0457</v>
      </c>
    </row>
    <row r="51" spans="1:4" x14ac:dyDescent="0.2">
      <c r="A51" s="7" t="s">
        <v>973</v>
      </c>
      <c r="C51" s="31">
        <v>10.111800000000001</v>
      </c>
      <c r="D51" s="31">
        <v>10.1943</v>
      </c>
    </row>
    <row r="52" spans="1:4" x14ac:dyDescent="0.2">
      <c r="A52" s="7" t="s">
        <v>974</v>
      </c>
      <c r="C52" s="31">
        <v>10.3156</v>
      </c>
      <c r="D52" s="31">
        <v>10.3994</v>
      </c>
    </row>
    <row r="53" spans="1:4" x14ac:dyDescent="0.2">
      <c r="A53" s="7" t="s">
        <v>975</v>
      </c>
      <c r="C53" s="31">
        <v>41.78</v>
      </c>
      <c r="D53" s="31">
        <v>42.973100000000002</v>
      </c>
    </row>
    <row r="54" spans="1:4" x14ac:dyDescent="0.2">
      <c r="A54" s="7" t="s">
        <v>976</v>
      </c>
      <c r="C54" s="31">
        <v>10.0716</v>
      </c>
      <c r="D54" s="31">
        <v>10.0571</v>
      </c>
    </row>
    <row r="55" spans="1:4" x14ac:dyDescent="0.2">
      <c r="A55" s="7" t="s">
        <v>977</v>
      </c>
      <c r="C55" s="31">
        <v>10.4933</v>
      </c>
      <c r="D55" s="31">
        <v>10.594099999999999</v>
      </c>
    </row>
    <row r="56" spans="1:4" x14ac:dyDescent="0.2">
      <c r="A56" s="7" t="s">
        <v>978</v>
      </c>
      <c r="C56" s="31">
        <v>10.7498</v>
      </c>
      <c r="D56" s="31">
        <v>10.8538</v>
      </c>
    </row>
    <row r="58" spans="1:4" x14ac:dyDescent="0.2">
      <c r="A58" s="14" t="s">
        <v>41</v>
      </c>
    </row>
    <row r="59" spans="1:4" x14ac:dyDescent="0.2">
      <c r="A59" s="69" t="s">
        <v>56</v>
      </c>
      <c r="B59" s="70"/>
      <c r="C59" s="33" t="s">
        <v>57</v>
      </c>
    </row>
    <row r="60" spans="1:4" x14ac:dyDescent="0.2">
      <c r="A60" s="65" t="s">
        <v>972</v>
      </c>
      <c r="B60" s="66"/>
      <c r="C60" s="34">
        <v>0.28953688999999999</v>
      </c>
    </row>
    <row r="61" spans="1:4" x14ac:dyDescent="0.2">
      <c r="A61" s="65" t="s">
        <v>973</v>
      </c>
      <c r="B61" s="66"/>
      <c r="C61" s="34">
        <v>0.19500000000000001</v>
      </c>
    </row>
    <row r="62" spans="1:4" x14ac:dyDescent="0.2">
      <c r="A62" s="65" t="s">
        <v>974</v>
      </c>
      <c r="B62" s="66"/>
      <c r="C62" s="34">
        <v>0.2</v>
      </c>
    </row>
    <row r="63" spans="1:4" x14ac:dyDescent="0.2">
      <c r="A63" s="65" t="s">
        <v>976</v>
      </c>
      <c r="B63" s="66"/>
      <c r="C63" s="34">
        <v>0.29702305000000001</v>
      </c>
    </row>
    <row r="64" spans="1:4" x14ac:dyDescent="0.2">
      <c r="A64" s="65" t="s">
        <v>977</v>
      </c>
      <c r="B64" s="66"/>
      <c r="C64" s="34">
        <v>0.19500000000000001</v>
      </c>
    </row>
    <row r="65" spans="1:5" x14ac:dyDescent="0.2">
      <c r="A65" s="65" t="s">
        <v>978</v>
      </c>
      <c r="B65" s="66"/>
      <c r="C65" s="34">
        <v>0.2</v>
      </c>
    </row>
    <row r="66" spans="1:5" x14ac:dyDescent="0.2">
      <c r="A66" s="7" t="s">
        <v>58</v>
      </c>
    </row>
    <row r="67" spans="1:5" x14ac:dyDescent="0.2">
      <c r="A67" s="7" t="s">
        <v>40</v>
      </c>
    </row>
    <row r="69" spans="1:5" x14ac:dyDescent="0.2">
      <c r="A69" s="14" t="s">
        <v>1184</v>
      </c>
      <c r="D69" s="32">
        <v>0.40357871447606197</v>
      </c>
      <c r="E69" s="10" t="s">
        <v>43</v>
      </c>
    </row>
    <row r="71" spans="1:5" x14ac:dyDescent="0.2">
      <c r="A71" s="14" t="s">
        <v>819</v>
      </c>
      <c r="D71" s="30" t="s">
        <v>42</v>
      </c>
    </row>
    <row r="73" spans="1:5" x14ac:dyDescent="0.2">
      <c r="A73" s="14" t="s">
        <v>1183</v>
      </c>
    </row>
    <row r="74" spans="1:5" x14ac:dyDescent="0.2">
      <c r="A74" s="37"/>
    </row>
    <row r="75" spans="1:5" x14ac:dyDescent="0.2">
      <c r="A75" s="37" t="s">
        <v>795</v>
      </c>
    </row>
    <row r="76" spans="1:5" x14ac:dyDescent="0.2">
      <c r="A76" s="39"/>
    </row>
    <row r="77" spans="1:5" x14ac:dyDescent="0.2">
      <c r="A77" s="39"/>
    </row>
    <row r="78" spans="1:5" x14ac:dyDescent="0.2">
      <c r="A78" s="39"/>
    </row>
    <row r="79" spans="1:5" x14ac:dyDescent="0.2">
      <c r="A79" s="39"/>
    </row>
    <row r="80" spans="1:5" x14ac:dyDescent="0.2">
      <c r="A80" s="39"/>
    </row>
    <row r="81" spans="1:1" x14ac:dyDescent="0.2">
      <c r="A81" s="39"/>
    </row>
    <row r="82" spans="1:1" x14ac:dyDescent="0.2">
      <c r="A82" s="39"/>
    </row>
    <row r="83" spans="1:1" x14ac:dyDescent="0.2">
      <c r="A83" s="39"/>
    </row>
    <row r="84" spans="1:1" x14ac:dyDescent="0.2">
      <c r="A84" s="39"/>
    </row>
    <row r="85" spans="1:1" x14ac:dyDescent="0.2">
      <c r="A85" s="39"/>
    </row>
    <row r="86" spans="1:1" x14ac:dyDescent="0.2">
      <c r="A86" s="39"/>
    </row>
    <row r="87" spans="1:1" x14ac:dyDescent="0.2">
      <c r="A87" s="39"/>
    </row>
    <row r="88" spans="1:1" x14ac:dyDescent="0.2">
      <c r="A88" s="39"/>
    </row>
    <row r="89" spans="1:1" x14ac:dyDescent="0.2">
      <c r="A89" s="37" t="s">
        <v>979</v>
      </c>
    </row>
    <row r="90" spans="1:1" x14ac:dyDescent="0.2">
      <c r="A90" s="39"/>
    </row>
    <row r="91" spans="1:1" x14ac:dyDescent="0.2">
      <c r="A91" s="37" t="s">
        <v>980</v>
      </c>
    </row>
    <row r="92" spans="1:1" x14ac:dyDescent="0.2">
      <c r="A92" s="39"/>
    </row>
    <row r="93" spans="1:1" x14ac:dyDescent="0.2">
      <c r="A93" s="39"/>
    </row>
    <row r="94" spans="1:1" x14ac:dyDescent="0.2">
      <c r="A94" s="39"/>
    </row>
    <row r="95" spans="1:1" x14ac:dyDescent="0.2">
      <c r="A95" s="39"/>
    </row>
    <row r="96" spans="1:1" x14ac:dyDescent="0.2">
      <c r="A96" s="39"/>
    </row>
    <row r="97" spans="1:1" x14ac:dyDescent="0.2">
      <c r="A97" s="39"/>
    </row>
    <row r="98" spans="1:1" x14ac:dyDescent="0.2">
      <c r="A98" s="39"/>
    </row>
    <row r="99" spans="1:1" x14ac:dyDescent="0.2">
      <c r="A99" s="39"/>
    </row>
    <row r="100" spans="1:1" x14ac:dyDescent="0.2">
      <c r="A100" s="39"/>
    </row>
    <row r="101" spans="1:1" x14ac:dyDescent="0.2">
      <c r="A101" s="39"/>
    </row>
    <row r="102" spans="1:1" x14ac:dyDescent="0.2">
      <c r="A102" s="39"/>
    </row>
    <row r="103" spans="1:1" x14ac:dyDescent="0.2">
      <c r="A103" s="39"/>
    </row>
    <row r="104" spans="1:1" x14ac:dyDescent="0.2">
      <c r="A104" s="39"/>
    </row>
    <row r="105" spans="1:1" x14ac:dyDescent="0.2">
      <c r="A105" s="14" t="s">
        <v>981</v>
      </c>
    </row>
    <row r="107" spans="1:1" x14ac:dyDescent="0.2">
      <c r="A107" s="37" t="s">
        <v>982</v>
      </c>
    </row>
  </sheetData>
  <mergeCells count="8">
    <mergeCell ref="A64:B64"/>
    <mergeCell ref="A65:B65"/>
    <mergeCell ref="A1:G1"/>
    <mergeCell ref="A59:B59"/>
    <mergeCell ref="A60:B60"/>
    <mergeCell ref="A61:B61"/>
    <mergeCell ref="A62:B62"/>
    <mergeCell ref="A63:B63"/>
  </mergeCells>
  <conditionalFormatting sqref="F2:F3 F210:F65536 F5:F72">
    <cfRule type="cellIs" dxfId="93" priority="4" stopIfTrue="1" operator="between">
      <formula>0.009</formula>
      <formula>-0.009</formula>
    </cfRule>
  </conditionalFormatting>
  <conditionalFormatting sqref="F73 F124:F209">
    <cfRule type="cellIs" dxfId="92" priority="3" stopIfTrue="1" operator="between">
      <formula>0.009</formula>
      <formula>-0.009</formula>
    </cfRule>
  </conditionalFormatting>
  <conditionalFormatting sqref="F110:F123">
    <cfRule type="cellIs" dxfId="91" priority="2" stopIfTrue="1" operator="between">
      <formula>0.009</formula>
      <formula>-0.009</formula>
    </cfRule>
  </conditionalFormatting>
  <conditionalFormatting sqref="F74:F106">
    <cfRule type="cellIs" dxfId="90" priority="1" stopIfTrue="1" operator="between">
      <formula>0.009</formula>
      <formula>-0.009</formula>
    </cfRule>
  </conditionalFormatting>
  <hyperlinks>
    <hyperlink ref="A74" r:id="rId1" tooltip="https://www.franklintempletonindia.com/downloadsServlet/pdf/product-labels-jg9o5k7l" display="https://www.franklintempletonindia.com/downloadsServlet/pdf/product-labels-jg9o5k7l" xr:uid="{00000000-0004-0000-0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79"/>
  <sheetViews>
    <sheetView workbookViewId="0">
      <selection sqref="A1:E1"/>
    </sheetView>
  </sheetViews>
  <sheetFormatPr defaultColWidth="9.140625" defaultRowHeight="11.25" x14ac:dyDescent="0.2"/>
  <cols>
    <col min="1" max="1" width="36.85546875" style="7" bestFit="1" customWidth="1"/>
    <col min="2" max="2" width="61.42578125" style="7" customWidth="1"/>
    <col min="3" max="3" width="24.5703125" style="7" bestFit="1" customWidth="1"/>
    <col min="4" max="4" width="15.42578125" style="7" bestFit="1" customWidth="1"/>
    <col min="5" max="5" width="22.85546875" style="10" customWidth="1"/>
    <col min="6" max="16384" width="9.140625" style="7"/>
  </cols>
  <sheetData>
    <row r="1" spans="1:8" s="1" customFormat="1" ht="15" x14ac:dyDescent="0.2">
      <c r="A1" s="67" t="s">
        <v>24</v>
      </c>
      <c r="B1" s="68"/>
      <c r="C1" s="68"/>
      <c r="D1" s="68"/>
      <c r="E1" s="68"/>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40" t="s">
        <v>6</v>
      </c>
      <c r="E4" s="12" t="s">
        <v>3</v>
      </c>
    </row>
    <row r="5" spans="1:8" x14ac:dyDescent="0.2">
      <c r="A5" s="16" t="s">
        <v>28</v>
      </c>
      <c r="B5" s="17"/>
      <c r="C5" s="17"/>
      <c r="D5" s="18"/>
      <c r="E5" s="19"/>
    </row>
    <row r="6" spans="1:8" ht="22.5" x14ac:dyDescent="0.2">
      <c r="A6" s="21" t="s">
        <v>788</v>
      </c>
      <c r="B6" s="41" t="s">
        <v>787</v>
      </c>
      <c r="C6" s="24">
        <v>5019671.66</v>
      </c>
      <c r="D6" s="22">
        <v>55467.878830000001</v>
      </c>
      <c r="E6" s="23">
        <v>48.521526281945199</v>
      </c>
    </row>
    <row r="7" spans="1:8" x14ac:dyDescent="0.2">
      <c r="A7" s="21" t="s">
        <v>779</v>
      </c>
      <c r="B7" s="41" t="s">
        <v>1213</v>
      </c>
      <c r="C7" s="24">
        <v>51583940.780000001</v>
      </c>
      <c r="D7" s="22">
        <v>27532.72206</v>
      </c>
      <c r="E7" s="23">
        <v>24.084744634677499</v>
      </c>
    </row>
    <row r="8" spans="1:8" x14ac:dyDescent="0.2">
      <c r="A8" s="21" t="s">
        <v>780</v>
      </c>
      <c r="B8" s="41" t="s">
        <v>1214</v>
      </c>
      <c r="C8" s="24">
        <v>98198152.599999994</v>
      </c>
      <c r="D8" s="22">
        <v>27522.487219999999</v>
      </c>
      <c r="E8" s="23">
        <v>24.075791524002799</v>
      </c>
    </row>
    <row r="9" spans="1:8" ht="22.5" x14ac:dyDescent="0.2">
      <c r="A9" s="21" t="s">
        <v>782</v>
      </c>
      <c r="B9" s="41" t="s">
        <v>781</v>
      </c>
      <c r="C9" s="24">
        <v>50087.739000000001</v>
      </c>
      <c r="D9" s="22">
        <v>1239.270939</v>
      </c>
      <c r="E9" s="23">
        <v>1.08407457983804</v>
      </c>
    </row>
    <row r="10" spans="1:8" ht="22.5" x14ac:dyDescent="0.2">
      <c r="A10" s="21" t="s">
        <v>784</v>
      </c>
      <c r="B10" s="41" t="s">
        <v>783</v>
      </c>
      <c r="C10" s="24">
        <v>840905.36399999994</v>
      </c>
      <c r="D10" s="22">
        <v>400.13052210000001</v>
      </c>
      <c r="E10" s="23">
        <v>0.35002138271389899</v>
      </c>
    </row>
    <row r="11" spans="1:8" ht="22.5" x14ac:dyDescent="0.2">
      <c r="A11" s="21" t="s">
        <v>790</v>
      </c>
      <c r="B11" s="41" t="s">
        <v>789</v>
      </c>
      <c r="C11" s="24">
        <v>871928.53599999996</v>
      </c>
      <c r="D11" s="22">
        <v>3.5783947</v>
      </c>
      <c r="E11" s="23">
        <v>3.13026522999678E-3</v>
      </c>
    </row>
    <row r="12" spans="1:8" ht="22.5" x14ac:dyDescent="0.2">
      <c r="A12" s="21" t="s">
        <v>792</v>
      </c>
      <c r="B12" s="41" t="s">
        <v>791</v>
      </c>
      <c r="C12" s="24">
        <v>1483902.88</v>
      </c>
      <c r="D12" s="22">
        <v>0</v>
      </c>
      <c r="E12" s="22">
        <v>0</v>
      </c>
    </row>
    <row r="13" spans="1:8" ht="22.5" x14ac:dyDescent="0.2">
      <c r="A13" s="21" t="s">
        <v>786</v>
      </c>
      <c r="B13" s="41" t="s">
        <v>785</v>
      </c>
      <c r="C13" s="24">
        <v>1370528.45</v>
      </c>
      <c r="D13" s="22">
        <v>0</v>
      </c>
      <c r="E13" s="22">
        <v>0</v>
      </c>
    </row>
    <row r="14" spans="1:8" x14ac:dyDescent="0.2">
      <c r="A14" s="20" t="s">
        <v>27</v>
      </c>
      <c r="B14" s="20"/>
      <c r="C14" s="20"/>
      <c r="D14" s="25">
        <f>SUM(D6:D13)</f>
        <v>112166.06796579999</v>
      </c>
      <c r="E14" s="26">
        <f>SUM(E6:E13)</f>
        <v>98.119288668407435</v>
      </c>
      <c r="F14" s="14"/>
      <c r="G14" s="14"/>
      <c r="H14" s="14"/>
    </row>
    <row r="15" spans="1:8" x14ac:dyDescent="0.2">
      <c r="A15" s="21"/>
      <c r="B15" s="21"/>
      <c r="C15" s="21"/>
      <c r="D15" s="22"/>
      <c r="E15" s="23"/>
    </row>
    <row r="16" spans="1:8" x14ac:dyDescent="0.2">
      <c r="A16" s="20" t="s">
        <v>30</v>
      </c>
      <c r="B16" s="20"/>
      <c r="C16" s="20"/>
      <c r="D16" s="25">
        <f>D14</f>
        <v>112166.06796579999</v>
      </c>
      <c r="E16" s="26">
        <f>E14</f>
        <v>98.119288668407435</v>
      </c>
      <c r="F16" s="14"/>
      <c r="G16" s="14"/>
      <c r="H16" s="14"/>
    </row>
    <row r="17" spans="1:8" x14ac:dyDescent="0.2">
      <c r="A17" s="20"/>
      <c r="B17" s="20"/>
      <c r="C17" s="20"/>
      <c r="D17" s="25"/>
      <c r="E17" s="26"/>
      <c r="F17" s="14"/>
      <c r="G17" s="14"/>
      <c r="H17" s="14"/>
    </row>
    <row r="18" spans="1:8" x14ac:dyDescent="0.2">
      <c r="A18" s="20" t="s">
        <v>32</v>
      </c>
      <c r="B18" s="20"/>
      <c r="C18" s="20"/>
      <c r="D18" s="25">
        <f>D20-(D14)</f>
        <v>2149.9543862000137</v>
      </c>
      <c r="E18" s="26">
        <f>E20-(E14)</f>
        <v>1.8807113315925648</v>
      </c>
      <c r="F18" s="14"/>
      <c r="G18" s="14"/>
      <c r="H18" s="14"/>
    </row>
    <row r="19" spans="1:8" x14ac:dyDescent="0.2">
      <c r="A19" s="20"/>
      <c r="B19" s="20"/>
      <c r="C19" s="20"/>
      <c r="D19" s="25"/>
      <c r="E19" s="26"/>
      <c r="F19" s="14"/>
      <c r="G19" s="14"/>
      <c r="H19" s="14"/>
    </row>
    <row r="20" spans="1:8" x14ac:dyDescent="0.2">
      <c r="A20" s="27" t="s">
        <v>31</v>
      </c>
      <c r="B20" s="27"/>
      <c r="C20" s="27"/>
      <c r="D20" s="28">
        <v>114316.022352</v>
      </c>
      <c r="E20" s="29">
        <v>100</v>
      </c>
      <c r="F20" s="14"/>
      <c r="G20" s="14"/>
      <c r="H20" s="14"/>
    </row>
    <row r="21" spans="1:8" x14ac:dyDescent="0.2">
      <c r="E21" s="42" t="s">
        <v>608</v>
      </c>
    </row>
    <row r="22" spans="1:8" x14ac:dyDescent="0.2">
      <c r="A22" s="14" t="s">
        <v>817</v>
      </c>
      <c r="D22" s="10"/>
      <c r="E22" s="11"/>
    </row>
    <row r="23" spans="1:8" ht="15" x14ac:dyDescent="0.25">
      <c r="A23" s="71" t="s">
        <v>818</v>
      </c>
      <c r="B23" s="72"/>
      <c r="C23" s="72"/>
      <c r="D23" s="72"/>
      <c r="E23" s="72"/>
    </row>
    <row r="24" spans="1:8" x14ac:dyDescent="0.2">
      <c r="A24" s="14"/>
    </row>
    <row r="26" spans="1:8" x14ac:dyDescent="0.2">
      <c r="A26" s="14" t="s">
        <v>35</v>
      </c>
    </row>
    <row r="27" spans="1:8" x14ac:dyDescent="0.2">
      <c r="A27" s="14" t="s">
        <v>36</v>
      </c>
    </row>
    <row r="28" spans="1:8" x14ac:dyDescent="0.2">
      <c r="A28" s="14" t="s">
        <v>37</v>
      </c>
      <c r="B28" s="14"/>
      <c r="C28" s="30" t="s">
        <v>39</v>
      </c>
      <c r="D28" s="14" t="s">
        <v>38</v>
      </c>
    </row>
    <row r="29" spans="1:8" x14ac:dyDescent="0.2">
      <c r="A29" s="7" t="s">
        <v>73</v>
      </c>
      <c r="C29" s="31">
        <v>104.4122</v>
      </c>
      <c r="D29" s="31">
        <v>116.0836</v>
      </c>
    </row>
    <row r="30" spans="1:8" x14ac:dyDescent="0.2">
      <c r="A30" s="7" t="s">
        <v>75</v>
      </c>
      <c r="C30" s="31">
        <v>34.991300000000003</v>
      </c>
      <c r="D30" s="31">
        <v>37.345399999999998</v>
      </c>
    </row>
    <row r="31" spans="1:8" x14ac:dyDescent="0.2">
      <c r="A31" s="7" t="s">
        <v>74</v>
      </c>
      <c r="C31" s="31">
        <v>114.7458</v>
      </c>
      <c r="D31" s="31">
        <v>128.1934</v>
      </c>
    </row>
    <row r="32" spans="1:8" x14ac:dyDescent="0.2">
      <c r="A32" s="7" t="s">
        <v>76</v>
      </c>
      <c r="C32" s="31">
        <v>40.292700000000004</v>
      </c>
      <c r="D32" s="31">
        <v>43.350299999999997</v>
      </c>
    </row>
    <row r="34" spans="1:4" x14ac:dyDescent="0.2">
      <c r="A34" s="14" t="s">
        <v>41</v>
      </c>
    </row>
    <row r="35" spans="1:4" x14ac:dyDescent="0.2">
      <c r="A35" s="69" t="s">
        <v>56</v>
      </c>
      <c r="B35" s="70"/>
      <c r="C35" s="33" t="s">
        <v>57</v>
      </c>
    </row>
    <row r="36" spans="1:4" x14ac:dyDescent="0.2">
      <c r="A36" s="65" t="s">
        <v>75</v>
      </c>
      <c r="B36" s="66"/>
      <c r="C36" s="34">
        <v>1.5</v>
      </c>
    </row>
    <row r="37" spans="1:4" x14ac:dyDescent="0.2">
      <c r="A37" s="65" t="s">
        <v>76</v>
      </c>
      <c r="B37" s="66"/>
      <c r="C37" s="34">
        <v>1.6</v>
      </c>
    </row>
    <row r="38" spans="1:4" x14ac:dyDescent="0.2">
      <c r="A38" s="7" t="s">
        <v>58</v>
      </c>
    </row>
    <row r="39" spans="1:4" x14ac:dyDescent="0.2">
      <c r="A39" s="7" t="s">
        <v>40</v>
      </c>
    </row>
    <row r="41" spans="1:4" x14ac:dyDescent="0.2">
      <c r="A41" s="14" t="s">
        <v>218</v>
      </c>
      <c r="D41" s="35">
        <v>0.204186611178512</v>
      </c>
    </row>
    <row r="42" spans="1:4" x14ac:dyDescent="0.2">
      <c r="A42" s="14"/>
      <c r="D42" s="35"/>
    </row>
    <row r="43" spans="1:4" x14ac:dyDescent="0.2">
      <c r="A43" s="14" t="s">
        <v>819</v>
      </c>
      <c r="D43" s="30" t="s">
        <v>42</v>
      </c>
    </row>
    <row r="44" spans="1:4" x14ac:dyDescent="0.2">
      <c r="A44" s="7" t="s">
        <v>820</v>
      </c>
      <c r="D44" s="30"/>
    </row>
    <row r="45" spans="1:4" x14ac:dyDescent="0.2">
      <c r="A45" s="36" t="s">
        <v>821</v>
      </c>
      <c r="D45" s="30"/>
    </row>
    <row r="47" spans="1:4" x14ac:dyDescent="0.2">
      <c r="A47" s="14" t="s">
        <v>802</v>
      </c>
    </row>
    <row r="48" spans="1:4" x14ac:dyDescent="0.2">
      <c r="A48" s="36"/>
    </row>
    <row r="49" spans="1:1" x14ac:dyDescent="0.2">
      <c r="A49" s="37" t="s">
        <v>795</v>
      </c>
    </row>
    <row r="50" spans="1:1" x14ac:dyDescent="0.2">
      <c r="A50" s="38"/>
    </row>
    <row r="51" spans="1:1" x14ac:dyDescent="0.2">
      <c r="A51" s="39"/>
    </row>
    <row r="52" spans="1:1" x14ac:dyDescent="0.2">
      <c r="A52" s="39"/>
    </row>
    <row r="53" spans="1:1" x14ac:dyDescent="0.2">
      <c r="A53" s="39"/>
    </row>
    <row r="54" spans="1:1" x14ac:dyDescent="0.2">
      <c r="A54" s="39"/>
    </row>
    <row r="55" spans="1:1" x14ac:dyDescent="0.2">
      <c r="A55" s="39"/>
    </row>
    <row r="56" spans="1:1" x14ac:dyDescent="0.2">
      <c r="A56" s="39"/>
    </row>
    <row r="57" spans="1:1" x14ac:dyDescent="0.2">
      <c r="A57" s="39"/>
    </row>
    <row r="58" spans="1:1" x14ac:dyDescent="0.2">
      <c r="A58" s="39"/>
    </row>
    <row r="59" spans="1:1" x14ac:dyDescent="0.2">
      <c r="A59" s="39"/>
    </row>
    <row r="60" spans="1:1" x14ac:dyDescent="0.2">
      <c r="A60" s="39"/>
    </row>
    <row r="61" spans="1:1" x14ac:dyDescent="0.2">
      <c r="A61" s="39"/>
    </row>
    <row r="62" spans="1:1" x14ac:dyDescent="0.2">
      <c r="A62" s="39"/>
    </row>
    <row r="63" spans="1:1" x14ac:dyDescent="0.2">
      <c r="A63" s="37" t="s">
        <v>1212</v>
      </c>
    </row>
    <row r="64" spans="1:1" x14ac:dyDescent="0.2">
      <c r="A64" s="39"/>
    </row>
    <row r="65" spans="1:5" x14ac:dyDescent="0.2">
      <c r="A65" s="37" t="s">
        <v>931</v>
      </c>
    </row>
    <row r="66" spans="1:5" x14ac:dyDescent="0.2">
      <c r="A66" s="39"/>
    </row>
    <row r="67" spans="1:5" x14ac:dyDescent="0.2">
      <c r="A67" s="39"/>
    </row>
    <row r="68" spans="1:5" x14ac:dyDescent="0.2">
      <c r="A68" s="39"/>
    </row>
    <row r="69" spans="1:5" x14ac:dyDescent="0.2">
      <c r="A69" s="39"/>
    </row>
    <row r="70" spans="1:5" x14ac:dyDescent="0.2">
      <c r="A70" s="39"/>
    </row>
    <row r="71" spans="1:5" x14ac:dyDescent="0.2">
      <c r="A71" s="39"/>
    </row>
    <row r="72" spans="1:5" x14ac:dyDescent="0.2">
      <c r="A72" s="39"/>
    </row>
    <row r="73" spans="1:5" x14ac:dyDescent="0.2">
      <c r="A73" s="39"/>
    </row>
    <row r="74" spans="1:5" x14ac:dyDescent="0.2">
      <c r="A74" s="39"/>
    </row>
    <row r="75" spans="1:5" x14ac:dyDescent="0.2">
      <c r="A75" s="39"/>
    </row>
    <row r="76" spans="1:5" x14ac:dyDescent="0.2">
      <c r="A76" s="39"/>
    </row>
    <row r="77" spans="1:5" x14ac:dyDescent="0.2">
      <c r="A77" s="39"/>
    </row>
    <row r="79" spans="1:5" x14ac:dyDescent="0.2">
      <c r="A79" s="76"/>
      <c r="B79" s="76"/>
      <c r="C79" s="76"/>
      <c r="D79" s="76"/>
      <c r="E79" s="76"/>
    </row>
  </sheetData>
  <mergeCells count="6">
    <mergeCell ref="A1:E1"/>
    <mergeCell ref="A35:B35"/>
    <mergeCell ref="A36:B36"/>
    <mergeCell ref="A37:B37"/>
    <mergeCell ref="A79:E79"/>
    <mergeCell ref="A23:E23"/>
  </mergeCells>
  <conditionalFormatting sqref="E5:E11 E14:E20">
    <cfRule type="cellIs" dxfId="28" priority="3" stopIfTrue="1" operator="between">
      <formula>0.009</formula>
      <formula>-0.009</formula>
    </cfRule>
  </conditionalFormatting>
  <conditionalFormatting sqref="E21">
    <cfRule type="cellIs" dxfId="27" priority="2" stopIfTrue="1" operator="between">
      <formula>0.009</formula>
      <formula>-0.009</formula>
    </cfRule>
  </conditionalFormatting>
  <conditionalFormatting sqref="E22">
    <cfRule type="cellIs" dxfId="26" priority="1" stopIfTrue="1" operator="between">
      <formula>0.009</formula>
      <formula>-0.009</formula>
    </cfRule>
  </conditionalFormatting>
  <hyperlinks>
    <hyperlink ref="A45" r:id="rId1" tooltip="https://www.franklintempletonindia.com/investor/reports"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118"/>
  <sheetViews>
    <sheetView workbookViewId="0">
      <selection sqref="A1:G1"/>
    </sheetView>
  </sheetViews>
  <sheetFormatPr defaultColWidth="9.140625" defaultRowHeight="11.25" x14ac:dyDescent="0.2"/>
  <cols>
    <col min="1" max="1" width="38.5703125" style="7" bestFit="1" customWidth="1"/>
    <col min="2" max="2" width="60" style="7" customWidth="1"/>
    <col min="3" max="3" width="15.140625" style="7" bestFit="1" customWidth="1"/>
    <col min="4" max="4" width="14.5703125" style="7" bestFit="1" customWidth="1"/>
    <col min="5" max="5" width="22.85546875" style="10" customWidth="1"/>
    <col min="6" max="6" width="13.5703125" style="11" bestFit="1" customWidth="1"/>
    <col min="7" max="7" width="14.42578125" style="10" customWidth="1"/>
    <col min="8" max="16384" width="9.140625" style="7"/>
  </cols>
  <sheetData>
    <row r="1" spans="1:9" s="1" customFormat="1" ht="15" customHeight="1" x14ac:dyDescent="0.2">
      <c r="A1" s="67" t="s">
        <v>1104</v>
      </c>
      <c r="B1" s="68"/>
      <c r="C1" s="68"/>
      <c r="D1" s="68"/>
      <c r="E1" s="68"/>
      <c r="F1" s="68"/>
      <c r="G1" s="68"/>
    </row>
    <row r="2" spans="1:9" s="1" customFormat="1" ht="12" x14ac:dyDescent="0.2">
      <c r="A2" s="50" t="s">
        <v>1102</v>
      </c>
      <c r="E2" s="5"/>
      <c r="F2" s="9"/>
      <c r="G2" s="10"/>
    </row>
    <row r="3" spans="1:9" s="1" customFormat="1" ht="12" x14ac:dyDescent="0.2">
      <c r="A3" s="8" t="s">
        <v>7</v>
      </c>
      <c r="B3" s="2"/>
      <c r="C3" s="3"/>
      <c r="D3" s="3"/>
      <c r="E3" s="4"/>
      <c r="F3" s="9"/>
      <c r="G3" s="10"/>
    </row>
    <row r="4" spans="1:9" s="1" customFormat="1" ht="33.75" x14ac:dyDescent="0.2">
      <c r="A4" s="6" t="s">
        <v>2</v>
      </c>
      <c r="B4" s="6" t="s">
        <v>0</v>
      </c>
      <c r="C4" s="13" t="s">
        <v>1105</v>
      </c>
      <c r="D4" s="13" t="s">
        <v>1</v>
      </c>
      <c r="E4" s="40" t="s">
        <v>6</v>
      </c>
      <c r="F4" s="12" t="s">
        <v>3</v>
      </c>
      <c r="G4" s="12" t="s">
        <v>5</v>
      </c>
    </row>
    <row r="5" spans="1:9" x14ac:dyDescent="0.2">
      <c r="A5" s="16" t="s">
        <v>25</v>
      </c>
      <c r="B5" s="17"/>
      <c r="C5" s="17"/>
      <c r="D5" s="17"/>
      <c r="E5" s="18"/>
      <c r="F5" s="19"/>
      <c r="G5" s="18"/>
    </row>
    <row r="6" spans="1:9" x14ac:dyDescent="0.2">
      <c r="A6" s="20" t="s">
        <v>1106</v>
      </c>
      <c r="B6" s="21"/>
      <c r="C6" s="21"/>
      <c r="D6" s="21"/>
      <c r="E6" s="22"/>
      <c r="F6" s="23"/>
      <c r="G6" s="22"/>
    </row>
    <row r="7" spans="1:9" x14ac:dyDescent="0.2">
      <c r="A7" s="21" t="s">
        <v>1107</v>
      </c>
      <c r="B7" s="21" t="s">
        <v>1108</v>
      </c>
      <c r="C7" s="21" t="s">
        <v>1109</v>
      </c>
      <c r="D7" s="24">
        <v>600</v>
      </c>
      <c r="E7" s="22">
        <v>0</v>
      </c>
      <c r="F7" s="22">
        <v>0</v>
      </c>
      <c r="G7" s="22">
        <v>0</v>
      </c>
    </row>
    <row r="8" spans="1:9" x14ac:dyDescent="0.2">
      <c r="A8" s="21" t="s">
        <v>1110</v>
      </c>
      <c r="B8" s="21" t="s">
        <v>1111</v>
      </c>
      <c r="C8" s="21" t="s">
        <v>1109</v>
      </c>
      <c r="D8" s="24">
        <v>250</v>
      </c>
      <c r="E8" s="22">
        <v>0</v>
      </c>
      <c r="F8" s="22">
        <v>0</v>
      </c>
      <c r="G8" s="22">
        <v>0</v>
      </c>
    </row>
    <row r="9" spans="1:9" x14ac:dyDescent="0.2">
      <c r="A9" s="21" t="s">
        <v>1112</v>
      </c>
      <c r="B9" s="21" t="s">
        <v>1113</v>
      </c>
      <c r="C9" s="21" t="s">
        <v>1109</v>
      </c>
      <c r="D9" s="24">
        <v>250</v>
      </c>
      <c r="E9" s="22">
        <v>0</v>
      </c>
      <c r="F9" s="22">
        <v>0</v>
      </c>
      <c r="G9" s="22">
        <v>0</v>
      </c>
    </row>
    <row r="10" spans="1:9" x14ac:dyDescent="0.2">
      <c r="A10" s="20" t="s">
        <v>27</v>
      </c>
      <c r="B10" s="20"/>
      <c r="C10" s="20"/>
      <c r="D10" s="20"/>
      <c r="E10" s="25">
        <f>SUM(E6:E9)</f>
        <v>0</v>
      </c>
      <c r="F10" s="25">
        <f>SUM(F6:F9)</f>
        <v>0</v>
      </c>
      <c r="G10" s="25"/>
      <c r="H10" s="14"/>
      <c r="I10" s="14"/>
    </row>
    <row r="11" spans="1:9" x14ac:dyDescent="0.2">
      <c r="A11" s="21"/>
      <c r="B11" s="21"/>
      <c r="C11" s="21"/>
      <c r="D11" s="21"/>
      <c r="E11" s="22"/>
      <c r="F11" s="23"/>
      <c r="G11" s="22"/>
    </row>
    <row r="12" spans="1:9" x14ac:dyDescent="0.2">
      <c r="A12" s="20" t="s">
        <v>30</v>
      </c>
      <c r="B12" s="20"/>
      <c r="C12" s="20"/>
      <c r="D12" s="20"/>
      <c r="E12" s="25">
        <f>E10</f>
        <v>0</v>
      </c>
      <c r="F12" s="25">
        <f>F10</f>
        <v>0</v>
      </c>
      <c r="G12" s="25"/>
      <c r="H12" s="14"/>
      <c r="I12" s="14"/>
    </row>
    <row r="13" spans="1:9" x14ac:dyDescent="0.2">
      <c r="A13" s="20"/>
      <c r="B13" s="20"/>
      <c r="C13" s="20"/>
      <c r="D13" s="20"/>
      <c r="E13" s="25"/>
      <c r="F13" s="26"/>
      <c r="G13" s="25"/>
      <c r="H13" s="14"/>
      <c r="I13" s="14"/>
    </row>
    <row r="14" spans="1:9" x14ac:dyDescent="0.2">
      <c r="A14" s="20" t="s">
        <v>32</v>
      </c>
      <c r="B14" s="20"/>
      <c r="C14" s="20"/>
      <c r="D14" s="20"/>
      <c r="E14" s="25">
        <f>E16-(E10)</f>
        <v>0</v>
      </c>
      <c r="F14" s="25">
        <f>F16-(F10)</f>
        <v>0</v>
      </c>
      <c r="G14" s="25"/>
      <c r="H14" s="14"/>
      <c r="I14" s="14"/>
    </row>
    <row r="15" spans="1:9" x14ac:dyDescent="0.2">
      <c r="A15" s="20"/>
      <c r="B15" s="20"/>
      <c r="C15" s="20"/>
      <c r="D15" s="20"/>
      <c r="E15" s="25"/>
      <c r="F15" s="26"/>
      <c r="G15" s="25"/>
      <c r="H15" s="14"/>
      <c r="I15" s="14"/>
    </row>
    <row r="16" spans="1:9" x14ac:dyDescent="0.2">
      <c r="A16" s="27" t="s">
        <v>31</v>
      </c>
      <c r="B16" s="27"/>
      <c r="C16" s="27"/>
      <c r="D16" s="27"/>
      <c r="E16" s="28">
        <v>0</v>
      </c>
      <c r="F16" s="28">
        <v>0</v>
      </c>
      <c r="G16" s="28"/>
      <c r="H16" s="14"/>
      <c r="I16" s="14"/>
    </row>
    <row r="18" spans="1:7" x14ac:dyDescent="0.2">
      <c r="A18" s="14" t="s">
        <v>34</v>
      </c>
    </row>
    <row r="19" spans="1:7" x14ac:dyDescent="0.2">
      <c r="A19" s="14" t="s">
        <v>1114</v>
      </c>
    </row>
    <row r="20" spans="1:7" ht="36.75" customHeight="1" x14ac:dyDescent="0.25">
      <c r="A20" s="74" t="s">
        <v>1115</v>
      </c>
      <c r="B20" s="75"/>
      <c r="C20" s="75"/>
      <c r="D20" s="75"/>
      <c r="E20" s="75"/>
      <c r="F20" s="75"/>
      <c r="G20" s="75"/>
    </row>
    <row r="22" spans="1:7" x14ac:dyDescent="0.2">
      <c r="A22" s="14" t="s">
        <v>35</v>
      </c>
    </row>
    <row r="23" spans="1:7" x14ac:dyDescent="0.2">
      <c r="A23" s="14" t="s">
        <v>36</v>
      </c>
    </row>
    <row r="24" spans="1:7" x14ac:dyDescent="0.2">
      <c r="A24" s="14" t="s">
        <v>37</v>
      </c>
      <c r="B24" s="14"/>
      <c r="C24" s="30" t="s">
        <v>39</v>
      </c>
      <c r="D24" s="14" t="s">
        <v>1116</v>
      </c>
    </row>
    <row r="25" spans="1:7" x14ac:dyDescent="0.2">
      <c r="A25" s="7" t="s">
        <v>73</v>
      </c>
      <c r="C25" s="31">
        <v>93.364999999999995</v>
      </c>
      <c r="D25" s="31">
        <v>94.787999999999997</v>
      </c>
    </row>
    <row r="26" spans="1:7" x14ac:dyDescent="0.2">
      <c r="A26" s="7" t="s">
        <v>75</v>
      </c>
      <c r="C26" s="31">
        <v>15.4322</v>
      </c>
      <c r="D26" s="31">
        <v>15.6675</v>
      </c>
    </row>
    <row r="27" spans="1:7" x14ac:dyDescent="0.2">
      <c r="A27" s="7" t="s">
        <v>74</v>
      </c>
      <c r="C27" s="31">
        <v>82.771299999999997</v>
      </c>
      <c r="D27" s="31">
        <v>84.032899999999998</v>
      </c>
    </row>
    <row r="28" spans="1:7" x14ac:dyDescent="0.2">
      <c r="A28" s="7" t="s">
        <v>76</v>
      </c>
      <c r="C28" s="31">
        <v>13.950900000000001</v>
      </c>
      <c r="D28" s="31">
        <v>14.163500000000001</v>
      </c>
    </row>
    <row r="30" spans="1:7" x14ac:dyDescent="0.2">
      <c r="A30" s="7" t="s">
        <v>40</v>
      </c>
    </row>
    <row r="31" spans="1:7" x14ac:dyDescent="0.2">
      <c r="A31" s="7" t="s">
        <v>1117</v>
      </c>
    </row>
    <row r="33" spans="1:7" x14ac:dyDescent="0.2">
      <c r="A33" s="14" t="s">
        <v>41</v>
      </c>
      <c r="D33" s="30" t="s">
        <v>42</v>
      </c>
    </row>
    <row r="35" spans="1:7" x14ac:dyDescent="0.2">
      <c r="A35" s="14" t="s">
        <v>1184</v>
      </c>
      <c r="D35" s="51" t="s">
        <v>1118</v>
      </c>
    </row>
    <row r="36" spans="1:7" x14ac:dyDescent="0.2">
      <c r="A36" s="7" t="s">
        <v>1119</v>
      </c>
      <c r="D36" s="32"/>
    </row>
    <row r="37" spans="1:7" x14ac:dyDescent="0.2">
      <c r="D37" s="32"/>
    </row>
    <row r="38" spans="1:7" x14ac:dyDescent="0.2">
      <c r="A38" s="14" t="s">
        <v>819</v>
      </c>
      <c r="D38" s="30" t="s">
        <v>42</v>
      </c>
    </row>
    <row r="39" spans="1:7" x14ac:dyDescent="0.2">
      <c r="A39" s="7" t="s">
        <v>820</v>
      </c>
    </row>
    <row r="40" spans="1:7" x14ac:dyDescent="0.2">
      <c r="A40" s="36" t="s">
        <v>821</v>
      </c>
    </row>
    <row r="42" spans="1:7" ht="25.5" customHeight="1" x14ac:dyDescent="0.25">
      <c r="A42" s="74" t="s">
        <v>1192</v>
      </c>
      <c r="B42" s="75"/>
      <c r="C42" s="75"/>
      <c r="D42" s="75"/>
      <c r="E42" s="75"/>
      <c r="F42" s="75"/>
      <c r="G42" s="75"/>
    </row>
    <row r="44" spans="1:7" ht="45.75" customHeight="1" x14ac:dyDescent="0.25">
      <c r="A44" s="74" t="s">
        <v>1193</v>
      </c>
      <c r="B44" s="75"/>
      <c r="C44" s="75"/>
      <c r="D44" s="75"/>
      <c r="E44" s="75"/>
      <c r="F44" s="75"/>
      <c r="G44" s="75"/>
    </row>
    <row r="46" spans="1:7" ht="35.25" customHeight="1" x14ac:dyDescent="0.25">
      <c r="A46" s="74" t="s">
        <v>1194</v>
      </c>
      <c r="B46" s="75"/>
      <c r="C46" s="75"/>
      <c r="D46" s="75"/>
      <c r="E46" s="75"/>
      <c r="F46" s="75"/>
      <c r="G46" s="75"/>
    </row>
    <row r="47" spans="1:7" x14ac:dyDescent="0.2">
      <c r="A47" s="36" t="s">
        <v>1120</v>
      </c>
    </row>
    <row r="49" spans="1:11" ht="27" customHeight="1" x14ac:dyDescent="0.25">
      <c r="A49" s="74" t="s">
        <v>1195</v>
      </c>
      <c r="B49" s="75"/>
      <c r="C49" s="75"/>
      <c r="D49" s="75"/>
      <c r="E49" s="75"/>
      <c r="F49" s="75"/>
      <c r="G49" s="75"/>
    </row>
    <row r="51" spans="1:11" x14ac:dyDescent="0.2">
      <c r="A51" s="14" t="s">
        <v>1196</v>
      </c>
    </row>
    <row r="52" spans="1:11" ht="46.5" customHeight="1" x14ac:dyDescent="0.25">
      <c r="A52" s="78" t="s">
        <v>1121</v>
      </c>
      <c r="B52" s="72"/>
      <c r="C52" s="72"/>
      <c r="D52" s="72"/>
      <c r="E52" s="72"/>
      <c r="F52" s="72"/>
      <c r="G52" s="72"/>
    </row>
    <row r="53" spans="1:11" x14ac:dyDescent="0.2">
      <c r="A53" s="38"/>
    </row>
    <row r="54" spans="1:11" ht="24.75" customHeight="1" x14ac:dyDescent="0.2">
      <c r="A54" s="71" t="s">
        <v>1122</v>
      </c>
      <c r="B54" s="71"/>
      <c r="C54" s="71"/>
      <c r="D54" s="71"/>
      <c r="E54" s="71"/>
      <c r="F54" s="71"/>
      <c r="G54" s="71"/>
    </row>
    <row r="56" spans="1:11" s="1" customFormat="1" ht="15" x14ac:dyDescent="0.2">
      <c r="A56" s="67" t="s">
        <v>1123</v>
      </c>
      <c r="B56" s="68"/>
      <c r="C56" s="68"/>
      <c r="D56" s="68"/>
      <c r="E56" s="68"/>
      <c r="F56" s="68"/>
      <c r="G56" s="68"/>
      <c r="I56" s="5"/>
      <c r="J56" s="5"/>
      <c r="K56" s="5"/>
    </row>
    <row r="57" spans="1:11" ht="12" x14ac:dyDescent="0.2">
      <c r="A57" s="8" t="s">
        <v>7</v>
      </c>
      <c r="I57" s="5"/>
      <c r="J57" s="5"/>
      <c r="K57" s="5"/>
    </row>
    <row r="58" spans="1:11" s="1" customFormat="1" ht="33.75" x14ac:dyDescent="0.2">
      <c r="A58" s="6" t="s">
        <v>2</v>
      </c>
      <c r="B58" s="6" t="s">
        <v>0</v>
      </c>
      <c r="C58" s="13" t="s">
        <v>33</v>
      </c>
      <c r="D58" s="13" t="s">
        <v>1</v>
      </c>
      <c r="E58" s="40" t="s">
        <v>6</v>
      </c>
      <c r="F58" s="12" t="s">
        <v>3</v>
      </c>
      <c r="G58" s="12" t="s">
        <v>5</v>
      </c>
    </row>
    <row r="59" spans="1:11" x14ac:dyDescent="0.2">
      <c r="A59" s="16" t="s">
        <v>25</v>
      </c>
      <c r="B59" s="17"/>
      <c r="C59" s="17"/>
      <c r="D59" s="17"/>
      <c r="E59" s="18"/>
      <c r="F59" s="19"/>
      <c r="G59" s="18"/>
    </row>
    <row r="60" spans="1:11" x14ac:dyDescent="0.2">
      <c r="A60" s="20" t="s">
        <v>26</v>
      </c>
      <c r="B60" s="21"/>
      <c r="C60" s="21"/>
      <c r="D60" s="21"/>
      <c r="E60" s="22"/>
      <c r="F60" s="23"/>
      <c r="G60" s="22"/>
    </row>
    <row r="61" spans="1:11" x14ac:dyDescent="0.2">
      <c r="A61" s="21" t="s">
        <v>1124</v>
      </c>
      <c r="B61" s="21" t="s">
        <v>1125</v>
      </c>
      <c r="C61" s="21" t="s">
        <v>1126</v>
      </c>
      <c r="D61" s="24">
        <v>940</v>
      </c>
      <c r="E61" s="22">
        <v>2690.5529863000002</v>
      </c>
      <c r="F61" s="23">
        <v>100</v>
      </c>
      <c r="G61" s="22">
        <v>4.165</v>
      </c>
    </row>
    <row r="62" spans="1:11" x14ac:dyDescent="0.2">
      <c r="A62" s="20" t="s">
        <v>27</v>
      </c>
      <c r="B62" s="20"/>
      <c r="C62" s="20"/>
      <c r="D62" s="20"/>
      <c r="E62" s="25">
        <f>SUM(E60:E61)</f>
        <v>2690.5529863000002</v>
      </c>
      <c r="F62" s="26">
        <f>SUM(F60:F61)</f>
        <v>100</v>
      </c>
      <c r="G62" s="25"/>
      <c r="H62" s="14"/>
      <c r="I62" s="14"/>
    </row>
    <row r="63" spans="1:11" x14ac:dyDescent="0.2">
      <c r="A63" s="21"/>
      <c r="B63" s="21"/>
      <c r="C63" s="21"/>
      <c r="D63" s="21"/>
      <c r="E63" s="22"/>
      <c r="F63" s="23"/>
      <c r="G63" s="22"/>
    </row>
    <row r="64" spans="1:11" x14ac:dyDescent="0.2">
      <c r="A64" s="20" t="s">
        <v>30</v>
      </c>
      <c r="B64" s="20"/>
      <c r="C64" s="20"/>
      <c r="D64" s="20"/>
      <c r="E64" s="25">
        <f>E62</f>
        <v>2690.5529863000002</v>
      </c>
      <c r="F64" s="26">
        <f>F62</f>
        <v>100</v>
      </c>
      <c r="G64" s="25"/>
      <c r="H64" s="14"/>
      <c r="I64" s="14"/>
    </row>
    <row r="65" spans="1:9" x14ac:dyDescent="0.2">
      <c r="A65" s="20"/>
      <c r="B65" s="20"/>
      <c r="C65" s="20"/>
      <c r="D65" s="20"/>
      <c r="E65" s="25"/>
      <c r="F65" s="26"/>
      <c r="G65" s="25"/>
      <c r="H65" s="14"/>
      <c r="I65" s="14"/>
    </row>
    <row r="66" spans="1:9" x14ac:dyDescent="0.2">
      <c r="A66" s="20" t="s">
        <v>32</v>
      </c>
      <c r="B66" s="20"/>
      <c r="C66" s="20"/>
      <c r="D66" s="20"/>
      <c r="E66" s="52">
        <v>0</v>
      </c>
      <c r="F66" s="52">
        <v>0</v>
      </c>
      <c r="G66" s="25"/>
      <c r="H66" s="14"/>
      <c r="I66" s="14"/>
    </row>
    <row r="67" spans="1:9" x14ac:dyDescent="0.2">
      <c r="A67" s="20"/>
      <c r="B67" s="20"/>
      <c r="C67" s="20"/>
      <c r="D67" s="20"/>
      <c r="E67" s="25"/>
      <c r="F67" s="26"/>
      <c r="G67" s="25"/>
      <c r="H67" s="14"/>
      <c r="I67" s="14"/>
    </row>
    <row r="68" spans="1:9" x14ac:dyDescent="0.2">
      <c r="A68" s="27" t="s">
        <v>31</v>
      </c>
      <c r="B68" s="27"/>
      <c r="C68" s="27"/>
      <c r="D68" s="27"/>
      <c r="E68" s="28">
        <v>2690.5529787</v>
      </c>
      <c r="F68" s="29">
        <v>100</v>
      </c>
      <c r="G68" s="28"/>
      <c r="H68" s="14"/>
      <c r="I68" s="14"/>
    </row>
    <row r="70" spans="1:9" x14ac:dyDescent="0.2">
      <c r="A70" s="14" t="s">
        <v>34</v>
      </c>
    </row>
    <row r="71" spans="1:9" x14ac:dyDescent="0.2">
      <c r="A71" s="14" t="s">
        <v>1127</v>
      </c>
    </row>
    <row r="72" spans="1:9" x14ac:dyDescent="0.2">
      <c r="A72" s="79" t="s">
        <v>1128</v>
      </c>
      <c r="B72" s="79"/>
      <c r="C72" s="79"/>
      <c r="D72" s="79"/>
      <c r="E72" s="79"/>
      <c r="F72" s="79"/>
      <c r="G72" s="79"/>
    </row>
    <row r="74" spans="1:9" x14ac:dyDescent="0.2">
      <c r="A74" s="14" t="s">
        <v>35</v>
      </c>
    </row>
    <row r="75" spans="1:9" x14ac:dyDescent="0.2">
      <c r="A75" s="14" t="s">
        <v>36</v>
      </c>
    </row>
    <row r="76" spans="1:9" x14ac:dyDescent="0.2">
      <c r="A76" s="14" t="s">
        <v>37</v>
      </c>
      <c r="B76" s="14"/>
      <c r="C76" s="30" t="s">
        <v>39</v>
      </c>
      <c r="D76" s="14" t="s">
        <v>38</v>
      </c>
    </row>
    <row r="77" spans="1:9" x14ac:dyDescent="0.2">
      <c r="A77" s="7" t="s">
        <v>73</v>
      </c>
      <c r="C77" s="31">
        <v>0.77639999999999998</v>
      </c>
      <c r="D77" s="31">
        <v>0.77480000000000004</v>
      </c>
    </row>
    <row r="78" spans="1:9" x14ac:dyDescent="0.2">
      <c r="A78" s="7" t="s">
        <v>75</v>
      </c>
      <c r="C78" s="31">
        <v>0.13089999999999999</v>
      </c>
      <c r="D78" s="31">
        <v>0.13070000000000001</v>
      </c>
    </row>
    <row r="79" spans="1:9" x14ac:dyDescent="0.2">
      <c r="A79" s="7" t="s">
        <v>74</v>
      </c>
      <c r="C79" s="31">
        <v>0.82240000000000002</v>
      </c>
      <c r="D79" s="31">
        <v>0.82069999999999999</v>
      </c>
    </row>
    <row r="80" spans="1:9" x14ac:dyDescent="0.2">
      <c r="A80" s="7" t="s">
        <v>76</v>
      </c>
      <c r="C80" s="31">
        <v>0.14119999999999999</v>
      </c>
      <c r="D80" s="31">
        <v>0.1409</v>
      </c>
    </row>
    <row r="82" spans="1:9" x14ac:dyDescent="0.2">
      <c r="A82" s="7" t="s">
        <v>40</v>
      </c>
    </row>
    <row r="84" spans="1:9" x14ac:dyDescent="0.2">
      <c r="A84" s="14" t="s">
        <v>1182</v>
      </c>
      <c r="D84" s="30" t="s">
        <v>42</v>
      </c>
    </row>
    <row r="85" spans="1:9" x14ac:dyDescent="0.2">
      <c r="A85" s="7" t="s">
        <v>820</v>
      </c>
    </row>
    <row r="86" spans="1:9" x14ac:dyDescent="0.2">
      <c r="A86" s="36" t="s">
        <v>821</v>
      </c>
    </row>
    <row r="88" spans="1:9" s="1" customFormat="1" ht="15" x14ac:dyDescent="0.2">
      <c r="A88" s="67" t="s">
        <v>1129</v>
      </c>
      <c r="B88" s="68"/>
      <c r="C88" s="68"/>
      <c r="D88" s="68"/>
      <c r="E88" s="68"/>
      <c r="F88" s="68"/>
      <c r="G88" s="68"/>
    </row>
    <row r="89" spans="1:9" x14ac:dyDescent="0.2">
      <c r="A89" s="8" t="s">
        <v>7</v>
      </c>
    </row>
    <row r="90" spans="1:9" s="1" customFormat="1" ht="33.75" x14ac:dyDescent="0.2">
      <c r="A90" s="6" t="s">
        <v>2</v>
      </c>
      <c r="B90" s="6" t="s">
        <v>0</v>
      </c>
      <c r="C90" s="13" t="s">
        <v>33</v>
      </c>
      <c r="D90" s="13" t="s">
        <v>1</v>
      </c>
      <c r="E90" s="40" t="s">
        <v>6</v>
      </c>
      <c r="F90" s="12" t="s">
        <v>3</v>
      </c>
      <c r="G90" s="12" t="s">
        <v>5</v>
      </c>
    </row>
    <row r="91" spans="1:9" x14ac:dyDescent="0.2">
      <c r="A91" s="16" t="s">
        <v>25</v>
      </c>
      <c r="B91" s="17"/>
      <c r="C91" s="17"/>
      <c r="D91" s="17"/>
      <c r="E91" s="18"/>
      <c r="F91" s="19"/>
      <c r="G91" s="18"/>
    </row>
    <row r="92" spans="1:9" x14ac:dyDescent="0.2">
      <c r="A92" s="20" t="s">
        <v>26</v>
      </c>
      <c r="B92" s="21"/>
      <c r="C92" s="21"/>
      <c r="D92" s="21"/>
      <c r="E92" s="22"/>
      <c r="F92" s="23"/>
      <c r="G92" s="22"/>
    </row>
    <row r="93" spans="1:9" ht="22.5" x14ac:dyDescent="0.2">
      <c r="A93" s="21" t="s">
        <v>1130</v>
      </c>
      <c r="B93" s="21" t="s">
        <v>1131</v>
      </c>
      <c r="C93" s="41" t="s">
        <v>1132</v>
      </c>
      <c r="D93" s="24">
        <v>682</v>
      </c>
      <c r="E93" s="22">
        <v>0</v>
      </c>
      <c r="F93" s="23">
        <v>100</v>
      </c>
      <c r="G93" s="22">
        <v>0</v>
      </c>
    </row>
    <row r="94" spans="1:9" x14ac:dyDescent="0.2">
      <c r="A94" s="20" t="s">
        <v>27</v>
      </c>
      <c r="B94" s="20"/>
      <c r="C94" s="20"/>
      <c r="D94" s="20"/>
      <c r="E94" s="25">
        <v>0</v>
      </c>
      <c r="F94" s="26">
        <v>100</v>
      </c>
      <c r="G94" s="25"/>
      <c r="H94" s="14"/>
      <c r="I94" s="14"/>
    </row>
    <row r="95" spans="1:9" x14ac:dyDescent="0.2">
      <c r="A95" s="21"/>
      <c r="B95" s="21"/>
      <c r="C95" s="21"/>
      <c r="D95" s="21"/>
      <c r="E95" s="22"/>
      <c r="F95" s="23"/>
      <c r="G95" s="22"/>
    </row>
    <row r="96" spans="1:9" x14ac:dyDescent="0.2">
      <c r="A96" s="20" t="s">
        <v>30</v>
      </c>
      <c r="B96" s="20"/>
      <c r="C96" s="20"/>
      <c r="D96" s="20"/>
      <c r="E96" s="25">
        <v>0</v>
      </c>
      <c r="F96" s="26">
        <v>100</v>
      </c>
      <c r="G96" s="25"/>
      <c r="H96" s="14"/>
      <c r="I96" s="14"/>
    </row>
    <row r="97" spans="1:9" x14ac:dyDescent="0.2">
      <c r="A97" s="20"/>
      <c r="B97" s="20"/>
      <c r="C97" s="20"/>
      <c r="D97" s="20"/>
      <c r="E97" s="25"/>
      <c r="F97" s="26"/>
      <c r="G97" s="25"/>
      <c r="H97" s="14"/>
      <c r="I97" s="14"/>
    </row>
    <row r="98" spans="1:9" x14ac:dyDescent="0.2">
      <c r="A98" s="20" t="s">
        <v>32</v>
      </c>
      <c r="B98" s="20"/>
      <c r="C98" s="20"/>
      <c r="D98" s="20"/>
      <c r="E98" s="52">
        <v>0</v>
      </c>
      <c r="F98" s="52">
        <v>0</v>
      </c>
      <c r="G98" s="25"/>
      <c r="H98" s="14"/>
      <c r="I98" s="14"/>
    </row>
    <row r="99" spans="1:9" x14ac:dyDescent="0.2">
      <c r="A99" s="20"/>
      <c r="B99" s="20"/>
      <c r="C99" s="20"/>
      <c r="D99" s="20"/>
      <c r="E99" s="25"/>
      <c r="F99" s="26"/>
      <c r="G99" s="25"/>
      <c r="H99" s="14"/>
      <c r="I99" s="14"/>
    </row>
    <row r="100" spans="1:9" x14ac:dyDescent="0.2">
      <c r="A100" s="27" t="s">
        <v>31</v>
      </c>
      <c r="B100" s="27"/>
      <c r="C100" s="27"/>
      <c r="D100" s="27"/>
      <c r="E100" s="28">
        <v>3.9999999999999998E-7</v>
      </c>
      <c r="F100" s="29">
        <v>100</v>
      </c>
      <c r="G100" s="28"/>
      <c r="H100" s="14"/>
      <c r="I100" s="14"/>
    </row>
    <row r="102" spans="1:9" x14ac:dyDescent="0.2">
      <c r="A102" s="14" t="s">
        <v>34</v>
      </c>
    </row>
    <row r="103" spans="1:9" x14ac:dyDescent="0.2">
      <c r="A103" s="14" t="s">
        <v>1127</v>
      </c>
    </row>
    <row r="104" spans="1:9" ht="25.5" customHeight="1" x14ac:dyDescent="0.2">
      <c r="A104" s="77" t="s">
        <v>1133</v>
      </c>
      <c r="B104" s="77"/>
      <c r="C104" s="77"/>
      <c r="D104" s="77"/>
      <c r="E104" s="77"/>
      <c r="F104" s="77"/>
      <c r="G104" s="77"/>
    </row>
    <row r="106" spans="1:9" x14ac:dyDescent="0.2">
      <c r="A106" s="14" t="s">
        <v>35</v>
      </c>
    </row>
    <row r="107" spans="1:9" x14ac:dyDescent="0.2">
      <c r="A107" s="14" t="s">
        <v>36</v>
      </c>
    </row>
    <row r="108" spans="1:9" x14ac:dyDescent="0.2">
      <c r="A108" s="14" t="s">
        <v>37</v>
      </c>
      <c r="B108" s="14"/>
      <c r="C108" s="30" t="s">
        <v>39</v>
      </c>
      <c r="D108" s="14" t="s">
        <v>38</v>
      </c>
    </row>
    <row r="109" spans="1:9" x14ac:dyDescent="0.2">
      <c r="A109" s="7" t="s">
        <v>73</v>
      </c>
      <c r="C109" s="31">
        <v>0</v>
      </c>
      <c r="D109" s="31">
        <v>0</v>
      </c>
    </row>
    <row r="110" spans="1:9" x14ac:dyDescent="0.2">
      <c r="A110" s="7" t="s">
        <v>75</v>
      </c>
      <c r="C110" s="31">
        <v>0</v>
      </c>
      <c r="D110" s="31">
        <v>0</v>
      </c>
    </row>
    <row r="111" spans="1:9" x14ac:dyDescent="0.2">
      <c r="A111" s="7" t="s">
        <v>74</v>
      </c>
      <c r="C111" s="31">
        <v>0</v>
      </c>
      <c r="D111" s="31">
        <v>0</v>
      </c>
    </row>
    <row r="112" spans="1:9" x14ac:dyDescent="0.2">
      <c r="A112" s="7" t="s">
        <v>76</v>
      </c>
      <c r="C112" s="31">
        <v>0</v>
      </c>
      <c r="D112" s="31">
        <v>0</v>
      </c>
    </row>
    <row r="114" spans="1:9" x14ac:dyDescent="0.2">
      <c r="A114" s="7" t="s">
        <v>40</v>
      </c>
    </row>
    <row r="116" spans="1:9" s="10" customFormat="1" x14ac:dyDescent="0.2">
      <c r="A116" s="14" t="s">
        <v>1182</v>
      </c>
      <c r="B116" s="7"/>
      <c r="C116" s="7"/>
      <c r="D116" s="30" t="s">
        <v>42</v>
      </c>
      <c r="F116" s="11"/>
      <c r="H116" s="7"/>
      <c r="I116" s="7"/>
    </row>
    <row r="117" spans="1:9" s="10" customFormat="1" x14ac:dyDescent="0.2">
      <c r="A117" s="7" t="s">
        <v>820</v>
      </c>
      <c r="B117" s="7"/>
      <c r="C117" s="7"/>
      <c r="D117" s="7"/>
      <c r="F117" s="11"/>
      <c r="H117" s="7"/>
      <c r="I117" s="7"/>
    </row>
    <row r="118" spans="1:9" s="10" customFormat="1" x14ac:dyDescent="0.2">
      <c r="A118" s="36" t="s">
        <v>821</v>
      </c>
      <c r="B118" s="7"/>
      <c r="C118" s="7"/>
      <c r="D118" s="7"/>
      <c r="F118" s="11"/>
      <c r="H118" s="7"/>
      <c r="I118" s="7"/>
    </row>
  </sheetData>
  <mergeCells count="12">
    <mergeCell ref="A104:G104"/>
    <mergeCell ref="A1:G1"/>
    <mergeCell ref="A20:G20"/>
    <mergeCell ref="A42:G42"/>
    <mergeCell ref="A44:G44"/>
    <mergeCell ref="A46:G46"/>
    <mergeCell ref="A49:G49"/>
    <mergeCell ref="A52:G52"/>
    <mergeCell ref="A54:G54"/>
    <mergeCell ref="A56:G56"/>
    <mergeCell ref="A72:G72"/>
    <mergeCell ref="A88:G88"/>
  </mergeCells>
  <conditionalFormatting sqref="F2:F3 F5:F6 F59:F65 F91:F92 F11 F43 F45 F47:F48 F57 F73:F87 F89 F101 F105:F65530 F13 F15 F17:F19 F55 F67:F69 F50:F51 F53 F21:F41">
    <cfRule type="cellIs" dxfId="25" priority="6" stopIfTrue="1" operator="between">
      <formula>0.009</formula>
      <formula>-0.009</formula>
    </cfRule>
  </conditionalFormatting>
  <conditionalFormatting sqref="F70:F71">
    <cfRule type="cellIs" dxfId="24" priority="5" stopIfTrue="1" operator="between">
      <formula>0.009</formula>
      <formula>-0.009</formula>
    </cfRule>
  </conditionalFormatting>
  <conditionalFormatting sqref="F93:F97 F99:F100">
    <cfRule type="cellIs" dxfId="23" priority="4" stopIfTrue="1" operator="between">
      <formula>0.009</formula>
      <formula>-0.009</formula>
    </cfRule>
  </conditionalFormatting>
  <conditionalFormatting sqref="F102">
    <cfRule type="cellIs" dxfId="22" priority="3" stopIfTrue="1" operator="between">
      <formula>0.009</formula>
      <formula>-0.009</formula>
    </cfRule>
  </conditionalFormatting>
  <conditionalFormatting sqref="F103">
    <cfRule type="cellIs" dxfId="21" priority="2" stopIfTrue="1" operator="between">
      <formula>0.009</formula>
      <formula>-0.009</formula>
    </cfRule>
  </conditionalFormatting>
  <hyperlinks>
    <hyperlink ref="A40" r:id="rId1" tooltip="https://www.franklintempletonindia.com/investor/reports" xr:uid="{00000000-0004-0000-1E00-000000000000}"/>
    <hyperlink ref="A118" r:id="rId2" tooltip="https://www.franklintempletonindia.com/investor/reports" xr:uid="{00000000-0004-0000-1E00-000001000000}"/>
    <hyperlink ref="A86" r:id="rId3" tooltip="https://www.franklintempletonindia.com/investor/reports" xr:uid="{00000000-0004-0000-1E00-000002000000}"/>
    <hyperlink ref="A47" r:id="rId4" xr:uid="{00000000-0004-0000-1E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76"/>
  <sheetViews>
    <sheetView showGridLines="0" workbookViewId="0">
      <selection sqref="A1:G1"/>
    </sheetView>
  </sheetViews>
  <sheetFormatPr defaultColWidth="9.140625" defaultRowHeight="11.25" x14ac:dyDescent="0.2"/>
  <cols>
    <col min="1" max="1" width="38.5703125" style="7" bestFit="1" customWidth="1"/>
    <col min="2" max="2" width="60" style="7" customWidth="1"/>
    <col min="3" max="3" width="15.140625" style="7" bestFit="1" customWidth="1"/>
    <col min="4" max="4" width="14.5703125" style="7" bestFit="1" customWidth="1"/>
    <col min="5" max="5" width="22.85546875" style="10" customWidth="1"/>
    <col min="6" max="6" width="13.5703125" style="11" bestFit="1" customWidth="1"/>
    <col min="7" max="7" width="14.42578125" style="10" customWidth="1"/>
    <col min="8" max="16384" width="9.140625" style="7"/>
  </cols>
  <sheetData>
    <row r="1" spans="1:9" s="1" customFormat="1" ht="15" customHeight="1" x14ac:dyDescent="0.2">
      <c r="A1" s="67" t="s">
        <v>1134</v>
      </c>
      <c r="B1" s="68"/>
      <c r="C1" s="68"/>
      <c r="D1" s="68"/>
      <c r="E1" s="68"/>
      <c r="F1" s="68"/>
      <c r="G1" s="68"/>
    </row>
    <row r="2" spans="1:9" s="1" customFormat="1" ht="12" x14ac:dyDescent="0.2">
      <c r="A2" s="50" t="s">
        <v>1102</v>
      </c>
      <c r="E2" s="5"/>
      <c r="F2" s="9"/>
      <c r="G2" s="10"/>
    </row>
    <row r="3" spans="1:9" s="1" customFormat="1" ht="12" x14ac:dyDescent="0.2">
      <c r="A3" s="8" t="s">
        <v>7</v>
      </c>
      <c r="B3" s="2"/>
      <c r="C3" s="3"/>
      <c r="D3" s="3"/>
      <c r="E3" s="4"/>
      <c r="F3" s="9"/>
      <c r="G3" s="10"/>
    </row>
    <row r="4" spans="1:9" s="1" customFormat="1" ht="33.75" x14ac:dyDescent="0.2">
      <c r="A4" s="6" t="s">
        <v>2</v>
      </c>
      <c r="B4" s="6" t="s">
        <v>0</v>
      </c>
      <c r="C4" s="13" t="s">
        <v>33</v>
      </c>
      <c r="D4" s="13" t="s">
        <v>1</v>
      </c>
      <c r="E4" s="40" t="s">
        <v>6</v>
      </c>
      <c r="F4" s="12" t="s">
        <v>3</v>
      </c>
      <c r="G4" s="12" t="s">
        <v>5</v>
      </c>
    </row>
    <row r="5" spans="1:9" x14ac:dyDescent="0.2">
      <c r="A5" s="20" t="s">
        <v>32</v>
      </c>
      <c r="B5" s="20"/>
      <c r="C5" s="20"/>
      <c r="D5" s="20"/>
      <c r="E5" s="25">
        <v>0</v>
      </c>
      <c r="F5" s="53">
        <v>100</v>
      </c>
      <c r="G5" s="25"/>
      <c r="H5" s="14"/>
      <c r="I5" s="14"/>
    </row>
    <row r="6" spans="1:9" x14ac:dyDescent="0.2">
      <c r="A6" s="20"/>
      <c r="B6" s="20"/>
      <c r="C6" s="20"/>
      <c r="D6" s="20"/>
      <c r="E6" s="25"/>
      <c r="F6" s="26"/>
      <c r="G6" s="25"/>
      <c r="H6" s="14"/>
      <c r="I6" s="14"/>
    </row>
    <row r="7" spans="1:9" x14ac:dyDescent="0.2">
      <c r="A7" s="27" t="s">
        <v>31</v>
      </c>
      <c r="B7" s="27"/>
      <c r="C7" s="27"/>
      <c r="D7" s="27"/>
      <c r="E7" s="28">
        <v>0</v>
      </c>
      <c r="F7" s="28">
        <v>100</v>
      </c>
      <c r="G7" s="28"/>
      <c r="H7" s="14"/>
      <c r="I7" s="14"/>
    </row>
    <row r="9" spans="1:9" x14ac:dyDescent="0.2">
      <c r="A9" s="14" t="s">
        <v>35</v>
      </c>
    </row>
    <row r="10" spans="1:9" x14ac:dyDescent="0.2">
      <c r="A10" s="14" t="s">
        <v>36</v>
      </c>
    </row>
    <row r="11" spans="1:9" s="11" customFormat="1" x14ac:dyDescent="0.2">
      <c r="A11" s="14" t="s">
        <v>37</v>
      </c>
      <c r="B11" s="14"/>
      <c r="C11" s="30" t="s">
        <v>39</v>
      </c>
      <c r="D11" s="14" t="s">
        <v>1116</v>
      </c>
      <c r="E11" s="10"/>
      <c r="G11" s="10"/>
      <c r="H11" s="7"/>
      <c r="I11" s="7"/>
    </row>
    <row r="12" spans="1:9" s="11" customFormat="1" x14ac:dyDescent="0.2">
      <c r="A12" s="7" t="s">
        <v>73</v>
      </c>
      <c r="B12" s="7"/>
      <c r="C12" s="31">
        <v>32.373800000000003</v>
      </c>
      <c r="D12" s="54">
        <v>32.607100000000003</v>
      </c>
      <c r="E12" s="10"/>
      <c r="G12" s="10"/>
      <c r="H12" s="7"/>
      <c r="I12" s="7"/>
    </row>
    <row r="13" spans="1:9" s="11" customFormat="1" x14ac:dyDescent="0.2">
      <c r="A13" s="7" t="s">
        <v>78</v>
      </c>
      <c r="B13" s="7"/>
      <c r="C13" s="31">
        <v>14.9275</v>
      </c>
      <c r="D13" s="54">
        <v>15.0351</v>
      </c>
      <c r="E13" s="10"/>
      <c r="G13" s="10"/>
      <c r="H13" s="7"/>
      <c r="I13" s="7"/>
    </row>
    <row r="14" spans="1:9" s="11" customFormat="1" x14ac:dyDescent="0.2">
      <c r="A14" s="7" t="s">
        <v>79</v>
      </c>
      <c r="B14" s="7"/>
      <c r="C14" s="31">
        <v>14.661</v>
      </c>
      <c r="D14" s="54">
        <v>14.7667</v>
      </c>
      <c r="E14" s="10"/>
      <c r="G14" s="10"/>
      <c r="H14" s="7"/>
      <c r="I14" s="7"/>
    </row>
    <row r="15" spans="1:9" s="11" customFormat="1" x14ac:dyDescent="0.2">
      <c r="A15" s="7" t="s">
        <v>74</v>
      </c>
      <c r="B15" s="7"/>
      <c r="C15" s="31">
        <v>28.480599999999999</v>
      </c>
      <c r="D15" s="54">
        <v>28.6858</v>
      </c>
      <c r="E15" s="10"/>
      <c r="G15" s="10"/>
      <c r="H15" s="7"/>
      <c r="I15" s="7"/>
    </row>
    <row r="16" spans="1:9" s="11" customFormat="1" x14ac:dyDescent="0.2">
      <c r="A16" s="7" t="s">
        <v>80</v>
      </c>
      <c r="B16" s="7"/>
      <c r="C16" s="31">
        <v>13.2363</v>
      </c>
      <c r="D16" s="54">
        <v>13.3317</v>
      </c>
      <c r="E16" s="10"/>
      <c r="G16" s="10"/>
      <c r="H16" s="7"/>
      <c r="I16" s="7"/>
    </row>
    <row r="17" spans="1:9" s="11" customFormat="1" x14ac:dyDescent="0.2">
      <c r="A17" s="7" t="s">
        <v>81</v>
      </c>
      <c r="B17" s="7"/>
      <c r="C17" s="31">
        <v>13.007199999999999</v>
      </c>
      <c r="D17" s="54">
        <v>13.100899999999999</v>
      </c>
      <c r="E17" s="10"/>
      <c r="G17" s="10"/>
      <c r="H17" s="7"/>
      <c r="I17" s="7"/>
    </row>
    <row r="19" spans="1:9" s="11" customFormat="1" x14ac:dyDescent="0.2">
      <c r="A19" s="7" t="s">
        <v>40</v>
      </c>
      <c r="B19" s="7"/>
      <c r="C19" s="7"/>
      <c r="D19" s="7"/>
      <c r="E19" s="10"/>
      <c r="G19" s="10"/>
      <c r="H19" s="7"/>
      <c r="I19" s="7"/>
    </row>
    <row r="20" spans="1:9" x14ac:dyDescent="0.2">
      <c r="A20" s="7" t="s">
        <v>1117</v>
      </c>
    </row>
    <row r="22" spans="1:9" s="11" customFormat="1" x14ac:dyDescent="0.2">
      <c r="A22" s="14" t="s">
        <v>41</v>
      </c>
      <c r="B22" s="7"/>
      <c r="C22" s="7"/>
      <c r="D22" s="30" t="s">
        <v>42</v>
      </c>
      <c r="E22" s="10"/>
      <c r="G22" s="10"/>
      <c r="H22" s="7"/>
      <c r="I22" s="7"/>
    </row>
    <row r="24" spans="1:9" s="11" customFormat="1" x14ac:dyDescent="0.2">
      <c r="A24" s="14" t="s">
        <v>1184</v>
      </c>
      <c r="B24" s="7"/>
      <c r="C24" s="7"/>
      <c r="D24" s="51" t="s">
        <v>1118</v>
      </c>
      <c r="E24" s="10"/>
      <c r="G24" s="10"/>
      <c r="H24" s="7"/>
      <c r="I24" s="7"/>
    </row>
    <row r="25" spans="1:9" s="11" customFormat="1" x14ac:dyDescent="0.2">
      <c r="A25" s="7" t="s">
        <v>1135</v>
      </c>
      <c r="B25" s="7"/>
      <c r="C25" s="7"/>
      <c r="D25" s="32"/>
      <c r="E25" s="10"/>
      <c r="G25" s="10"/>
      <c r="H25" s="7"/>
      <c r="I25" s="7"/>
    </row>
    <row r="27" spans="1:9" s="11" customFormat="1" x14ac:dyDescent="0.2">
      <c r="A27" s="14" t="s">
        <v>819</v>
      </c>
      <c r="B27" s="7"/>
      <c r="C27" s="7"/>
      <c r="D27" s="30" t="s">
        <v>42</v>
      </c>
      <c r="E27" s="10"/>
      <c r="G27" s="10"/>
      <c r="H27" s="7"/>
      <c r="I27" s="7"/>
    </row>
    <row r="28" spans="1:9" s="11" customFormat="1" x14ac:dyDescent="0.2">
      <c r="A28" s="7" t="s">
        <v>820</v>
      </c>
      <c r="B28" s="7"/>
      <c r="C28" s="7"/>
      <c r="D28" s="7"/>
      <c r="E28" s="10"/>
      <c r="G28" s="10"/>
      <c r="H28" s="7"/>
      <c r="I28" s="7"/>
    </row>
    <row r="29" spans="1:9" x14ac:dyDescent="0.2">
      <c r="A29" s="36" t="s">
        <v>821</v>
      </c>
    </row>
    <row r="31" spans="1:9" ht="24.75" customHeight="1" x14ac:dyDescent="0.25">
      <c r="A31" s="74" t="s">
        <v>1197</v>
      </c>
      <c r="B31" s="75"/>
      <c r="C31" s="75"/>
      <c r="D31" s="75"/>
      <c r="E31" s="75"/>
      <c r="F31" s="75"/>
      <c r="G31" s="75"/>
    </row>
    <row r="33" spans="1:7" ht="45.75" customHeight="1" x14ac:dyDescent="0.25">
      <c r="A33" s="74" t="s">
        <v>1198</v>
      </c>
      <c r="B33" s="75"/>
      <c r="C33" s="75"/>
      <c r="D33" s="75"/>
      <c r="E33" s="75"/>
      <c r="F33" s="75"/>
      <c r="G33" s="75"/>
    </row>
    <row r="34" spans="1:7" x14ac:dyDescent="0.2">
      <c r="A34" s="36" t="s">
        <v>1120</v>
      </c>
    </row>
    <row r="36" spans="1:7" ht="24.75" customHeight="1" x14ac:dyDescent="0.25">
      <c r="A36" s="74" t="s">
        <v>1166</v>
      </c>
      <c r="B36" s="75"/>
      <c r="C36" s="75"/>
      <c r="D36" s="75"/>
      <c r="E36" s="75"/>
      <c r="F36" s="75"/>
      <c r="G36" s="75"/>
    </row>
    <row r="38" spans="1:7" x14ac:dyDescent="0.2">
      <c r="A38" s="14" t="s">
        <v>1051</v>
      </c>
    </row>
    <row r="39" spans="1:7" x14ac:dyDescent="0.2">
      <c r="A39" s="14"/>
    </row>
    <row r="40" spans="1:7" ht="47.25" customHeight="1" x14ac:dyDescent="0.2">
      <c r="A40" s="78" t="s">
        <v>1138</v>
      </c>
      <c r="B40" s="78"/>
      <c r="C40" s="78"/>
      <c r="D40" s="78"/>
      <c r="E40" s="78"/>
      <c r="F40" s="78"/>
      <c r="G40" s="78"/>
    </row>
    <row r="41" spans="1:7" x14ac:dyDescent="0.2">
      <c r="A41" s="14"/>
    </row>
    <row r="42" spans="1:7" ht="27" customHeight="1" x14ac:dyDescent="0.2">
      <c r="A42" s="71" t="s">
        <v>1122</v>
      </c>
      <c r="B42" s="71"/>
      <c r="C42" s="71"/>
      <c r="D42" s="71"/>
      <c r="E42" s="71"/>
      <c r="F42" s="71"/>
      <c r="G42" s="71"/>
    </row>
    <row r="44" spans="1:7" s="1" customFormat="1" ht="15" x14ac:dyDescent="0.2">
      <c r="A44" s="67" t="s">
        <v>1139</v>
      </c>
      <c r="B44" s="68"/>
      <c r="C44" s="68"/>
      <c r="D44" s="68"/>
      <c r="E44" s="68"/>
      <c r="F44" s="68"/>
      <c r="G44" s="68"/>
    </row>
    <row r="45" spans="1:7" x14ac:dyDescent="0.2">
      <c r="A45" s="8" t="s">
        <v>7</v>
      </c>
    </row>
    <row r="46" spans="1:7" s="1" customFormat="1" ht="33.75" x14ac:dyDescent="0.2">
      <c r="A46" s="6" t="s">
        <v>2</v>
      </c>
      <c r="B46" s="6" t="s">
        <v>0</v>
      </c>
      <c r="C46" s="13" t="s">
        <v>33</v>
      </c>
      <c r="D46" s="13" t="s">
        <v>1</v>
      </c>
      <c r="E46" s="40" t="s">
        <v>6</v>
      </c>
      <c r="F46" s="12" t="s">
        <v>3</v>
      </c>
      <c r="G46" s="12" t="s">
        <v>5</v>
      </c>
    </row>
    <row r="47" spans="1:7" x14ac:dyDescent="0.2">
      <c r="A47" s="16" t="s">
        <v>25</v>
      </c>
      <c r="B47" s="17"/>
      <c r="C47" s="17"/>
      <c r="D47" s="17"/>
      <c r="E47" s="18"/>
      <c r="F47" s="19"/>
      <c r="G47" s="18"/>
    </row>
    <row r="48" spans="1:7" x14ac:dyDescent="0.2">
      <c r="A48" s="20" t="s">
        <v>26</v>
      </c>
      <c r="B48" s="21"/>
      <c r="C48" s="21"/>
      <c r="D48" s="21"/>
      <c r="E48" s="22"/>
      <c r="F48" s="23"/>
      <c r="G48" s="22"/>
    </row>
    <row r="49" spans="1:9" x14ac:dyDescent="0.2">
      <c r="A49" s="21" t="s">
        <v>1124</v>
      </c>
      <c r="B49" s="21" t="s">
        <v>1125</v>
      </c>
      <c r="C49" s="21" t="s">
        <v>1126</v>
      </c>
      <c r="D49" s="24">
        <v>1510</v>
      </c>
      <c r="E49" s="22">
        <v>4322.0585204999998</v>
      </c>
      <c r="F49" s="23">
        <v>100.00000001195799</v>
      </c>
      <c r="G49" s="22">
        <v>4.165</v>
      </c>
    </row>
    <row r="50" spans="1:9" x14ac:dyDescent="0.2">
      <c r="A50" s="20" t="s">
        <v>27</v>
      </c>
      <c r="B50" s="20"/>
      <c r="C50" s="20"/>
      <c r="D50" s="20"/>
      <c r="E50" s="25">
        <f>SUM(E48:E49)</f>
        <v>4322.0585204999998</v>
      </c>
      <c r="F50" s="26">
        <f>SUM(F48:F49)</f>
        <v>100.00000001195799</v>
      </c>
      <c r="G50" s="25"/>
      <c r="H50" s="14"/>
      <c r="I50" s="14"/>
    </row>
    <row r="51" spans="1:9" x14ac:dyDescent="0.2">
      <c r="A51" s="21"/>
      <c r="B51" s="21"/>
      <c r="C51" s="21"/>
      <c r="D51" s="21"/>
      <c r="E51" s="22"/>
      <c r="F51" s="23"/>
      <c r="G51" s="22"/>
    </row>
    <row r="52" spans="1:9" x14ac:dyDescent="0.2">
      <c r="A52" s="20" t="s">
        <v>30</v>
      </c>
      <c r="B52" s="20"/>
      <c r="C52" s="20"/>
      <c r="D52" s="20"/>
      <c r="E52" s="25">
        <f>E50</f>
        <v>4322.0585204999998</v>
      </c>
      <c r="F52" s="26">
        <f>F50</f>
        <v>100.00000001195799</v>
      </c>
      <c r="G52" s="25"/>
      <c r="H52" s="14"/>
      <c r="I52" s="14"/>
    </row>
    <row r="53" spans="1:9" x14ac:dyDescent="0.2">
      <c r="A53" s="20"/>
      <c r="B53" s="20"/>
      <c r="C53" s="20"/>
      <c r="D53" s="20"/>
      <c r="E53" s="25"/>
      <c r="F53" s="26"/>
      <c r="G53" s="25"/>
      <c r="H53" s="14"/>
      <c r="I53" s="14"/>
    </row>
    <row r="54" spans="1:9" x14ac:dyDescent="0.2">
      <c r="A54" s="20" t="s">
        <v>32</v>
      </c>
      <c r="B54" s="20"/>
      <c r="C54" s="20"/>
      <c r="D54" s="20"/>
      <c r="E54" s="52">
        <v>0</v>
      </c>
      <c r="F54" s="52">
        <v>0</v>
      </c>
      <c r="G54" s="25"/>
      <c r="H54" s="14"/>
      <c r="I54" s="14"/>
    </row>
    <row r="55" spans="1:9" x14ac:dyDescent="0.2">
      <c r="A55" s="20"/>
      <c r="B55" s="20"/>
      <c r="C55" s="20"/>
      <c r="D55" s="20"/>
      <c r="E55" s="25"/>
      <c r="F55" s="26"/>
      <c r="G55" s="25"/>
      <c r="H55" s="14"/>
      <c r="I55" s="14"/>
    </row>
    <row r="56" spans="1:9" x14ac:dyDescent="0.2">
      <c r="A56" s="27" t="s">
        <v>31</v>
      </c>
      <c r="B56" s="27"/>
      <c r="C56" s="27"/>
      <c r="D56" s="27"/>
      <c r="E56" s="28">
        <v>4322.0584957000001</v>
      </c>
      <c r="F56" s="29">
        <v>100</v>
      </c>
      <c r="G56" s="28"/>
      <c r="H56" s="14"/>
      <c r="I56" s="14"/>
    </row>
    <row r="58" spans="1:9" x14ac:dyDescent="0.2">
      <c r="A58" s="14" t="s">
        <v>34</v>
      </c>
    </row>
    <row r="59" spans="1:9" x14ac:dyDescent="0.2">
      <c r="A59" s="37" t="s">
        <v>1127</v>
      </c>
    </row>
    <row r="60" spans="1:9" x14ac:dyDescent="0.2">
      <c r="A60" s="79" t="s">
        <v>1128</v>
      </c>
      <c r="B60" s="79"/>
      <c r="C60" s="79"/>
      <c r="D60" s="79"/>
      <c r="E60" s="79"/>
      <c r="F60" s="79"/>
      <c r="G60" s="79"/>
    </row>
    <row r="62" spans="1:9" x14ac:dyDescent="0.2">
      <c r="A62" s="14" t="s">
        <v>35</v>
      </c>
    </row>
    <row r="63" spans="1:9" x14ac:dyDescent="0.2">
      <c r="A63" s="14" t="s">
        <v>36</v>
      </c>
    </row>
    <row r="64" spans="1:9" x14ac:dyDescent="0.2">
      <c r="A64" s="14" t="s">
        <v>37</v>
      </c>
      <c r="B64" s="14"/>
      <c r="C64" s="30" t="s">
        <v>39</v>
      </c>
      <c r="D64" s="14" t="s">
        <v>38</v>
      </c>
    </row>
    <row r="65" spans="1:9" x14ac:dyDescent="0.2">
      <c r="A65" s="7" t="s">
        <v>73</v>
      </c>
      <c r="C65" s="31">
        <v>0.34899999999999998</v>
      </c>
      <c r="D65" s="31">
        <v>0.3483</v>
      </c>
    </row>
    <row r="66" spans="1:9" s="10" customFormat="1" x14ac:dyDescent="0.2">
      <c r="A66" s="7" t="s">
        <v>78</v>
      </c>
      <c r="B66" s="7"/>
      <c r="C66" s="31">
        <v>0.16089999999999999</v>
      </c>
      <c r="D66" s="31">
        <v>0.16059999999999999</v>
      </c>
      <c r="F66" s="11"/>
      <c r="H66" s="7"/>
      <c r="I66" s="7"/>
    </row>
    <row r="67" spans="1:9" s="10" customFormat="1" x14ac:dyDescent="0.2">
      <c r="A67" s="7" t="s">
        <v>79</v>
      </c>
      <c r="B67" s="7"/>
      <c r="C67" s="31">
        <v>0.158</v>
      </c>
      <c r="D67" s="31">
        <v>0.15770000000000001</v>
      </c>
      <c r="F67" s="11"/>
      <c r="H67" s="7"/>
      <c r="I67" s="7"/>
    </row>
    <row r="68" spans="1:9" s="10" customFormat="1" x14ac:dyDescent="0.2">
      <c r="A68" s="7" t="s">
        <v>74</v>
      </c>
      <c r="B68" s="7"/>
      <c r="C68" s="31">
        <v>0.35699999999999998</v>
      </c>
      <c r="D68" s="31">
        <v>0.35620000000000002</v>
      </c>
      <c r="F68" s="11"/>
      <c r="H68" s="7"/>
      <c r="I68" s="7"/>
    </row>
    <row r="69" spans="1:9" s="10" customFormat="1" x14ac:dyDescent="0.2">
      <c r="A69" s="7" t="s">
        <v>80</v>
      </c>
      <c r="B69" s="7"/>
      <c r="C69" s="31">
        <v>0.16589999999999999</v>
      </c>
      <c r="D69" s="31">
        <v>0.1656</v>
      </c>
      <c r="F69" s="11"/>
      <c r="H69" s="7"/>
      <c r="I69" s="7"/>
    </row>
    <row r="70" spans="1:9" s="10" customFormat="1" x14ac:dyDescent="0.2">
      <c r="A70" s="7" t="s">
        <v>81</v>
      </c>
      <c r="B70" s="7"/>
      <c r="C70" s="31">
        <v>0.16300000000000001</v>
      </c>
      <c r="D70" s="31">
        <v>0.16270000000000001</v>
      </c>
      <c r="F70" s="11"/>
      <c r="H70" s="7"/>
      <c r="I70" s="7"/>
    </row>
    <row r="72" spans="1:9" s="10" customFormat="1" x14ac:dyDescent="0.2">
      <c r="A72" s="7" t="s">
        <v>40</v>
      </c>
      <c r="B72" s="7"/>
      <c r="C72" s="7"/>
      <c r="D72" s="7"/>
      <c r="F72" s="11"/>
      <c r="H72" s="7"/>
      <c r="I72" s="7"/>
    </row>
    <row r="74" spans="1:9" s="10" customFormat="1" x14ac:dyDescent="0.2">
      <c r="A74" s="14" t="s">
        <v>1182</v>
      </c>
      <c r="B74" s="7"/>
      <c r="C74" s="7"/>
      <c r="D74" s="30" t="s">
        <v>42</v>
      </c>
      <c r="F74" s="11"/>
      <c r="H74" s="7"/>
      <c r="I74" s="7"/>
    </row>
    <row r="75" spans="1:9" s="10" customFormat="1" x14ac:dyDescent="0.2">
      <c r="A75" s="7" t="s">
        <v>820</v>
      </c>
      <c r="B75" s="7"/>
      <c r="C75" s="7"/>
      <c r="D75" s="7"/>
      <c r="F75" s="11"/>
      <c r="H75" s="7"/>
      <c r="I75" s="7"/>
    </row>
    <row r="76" spans="1:9" s="10" customFormat="1" x14ac:dyDescent="0.2">
      <c r="A76" s="36" t="s">
        <v>821</v>
      </c>
      <c r="B76" s="7"/>
      <c r="C76" s="7"/>
      <c r="D76" s="7"/>
      <c r="F76" s="11"/>
      <c r="H76" s="7"/>
      <c r="I76" s="7"/>
    </row>
  </sheetData>
  <mergeCells count="8">
    <mergeCell ref="A44:G44"/>
    <mergeCell ref="A60:G60"/>
    <mergeCell ref="A1:G1"/>
    <mergeCell ref="A31:G31"/>
    <mergeCell ref="A33:G33"/>
    <mergeCell ref="A36:G36"/>
    <mergeCell ref="A40:G40"/>
    <mergeCell ref="A42:G42"/>
  </mergeCells>
  <conditionalFormatting sqref="F2:F3 F47:F53 F32 F34:F35 F45 F61:F65528 F6 F43 F55:F57 F37:F39 F41 F8:F30">
    <cfRule type="cellIs" dxfId="20" priority="4" stopIfTrue="1" operator="between">
      <formula>0.009</formula>
      <formula>-0.009</formula>
    </cfRule>
  </conditionalFormatting>
  <conditionalFormatting sqref="F58:F59">
    <cfRule type="cellIs" dxfId="19" priority="3" stopIfTrue="1" operator="between">
      <formula>0.009</formula>
      <formula>-0.009</formula>
    </cfRule>
  </conditionalFormatting>
  <hyperlinks>
    <hyperlink ref="A29" r:id="rId1" tooltip="https://www.franklintempletonindia.com/investor/reports" xr:uid="{00000000-0004-0000-1F00-000000000000}"/>
    <hyperlink ref="A76" r:id="rId2" tooltip="https://www.franklintempletonindia.com/investor/reports" xr:uid="{00000000-0004-0000-1F00-000001000000}"/>
    <hyperlink ref="A34" r:id="rId3" xr:uid="{00000000-0004-0000-1F00-000002000000}"/>
  </hyperlinks>
  <pageMargins left="0.7" right="0.7" top="0.75" bottom="0.75" header="0.3" footer="0.3"/>
  <pageSetup paperSize="9" orientation="portrait" r:id="rId4"/>
  <headerFooter>
    <oddFooter>&amp;C&amp;1#&amp;"Calibri"&amp;10&amp;K000000PUBLIC</oddFooter>
    <evenFooter>&amp;LPUBLIC</evenFooter>
    <firstFooter>&amp;LPUBLIC</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74"/>
  <sheetViews>
    <sheetView workbookViewId="0">
      <selection sqref="A1:G1"/>
    </sheetView>
  </sheetViews>
  <sheetFormatPr defaultColWidth="9.140625" defaultRowHeight="11.25" x14ac:dyDescent="0.2"/>
  <cols>
    <col min="1" max="1" width="38.5703125" style="7" bestFit="1" customWidth="1"/>
    <col min="2" max="2" width="58" style="7" bestFit="1" customWidth="1"/>
    <col min="3" max="4" width="15.42578125" style="7" bestFit="1" customWidth="1"/>
    <col min="5" max="5" width="23.140625" style="10" customWidth="1"/>
    <col min="6" max="6" width="13.5703125" style="11" bestFit="1" customWidth="1"/>
    <col min="7" max="7" width="14.42578125" style="10" customWidth="1"/>
    <col min="8" max="16384" width="9.140625" style="7"/>
  </cols>
  <sheetData>
    <row r="1" spans="1:9" s="1" customFormat="1" ht="15" customHeight="1" x14ac:dyDescent="0.2">
      <c r="A1" s="67" t="s">
        <v>1140</v>
      </c>
      <c r="B1" s="68"/>
      <c r="C1" s="68"/>
      <c r="D1" s="68"/>
      <c r="E1" s="68"/>
      <c r="F1" s="68"/>
      <c r="G1" s="68"/>
    </row>
    <row r="2" spans="1:9" s="1" customFormat="1" ht="12" x14ac:dyDescent="0.2">
      <c r="A2" s="50" t="s">
        <v>1102</v>
      </c>
      <c r="E2" s="5"/>
      <c r="F2" s="9"/>
      <c r="G2" s="10"/>
    </row>
    <row r="3" spans="1:9" s="1" customFormat="1" ht="12" x14ac:dyDescent="0.2">
      <c r="A3" s="8" t="s">
        <v>7</v>
      </c>
      <c r="B3" s="2"/>
      <c r="C3" s="3"/>
      <c r="D3" s="3"/>
      <c r="E3" s="4"/>
      <c r="F3" s="9"/>
      <c r="G3" s="10"/>
    </row>
    <row r="4" spans="1:9" s="1" customFormat="1" ht="33.75" x14ac:dyDescent="0.2">
      <c r="A4" s="6" t="s">
        <v>2</v>
      </c>
      <c r="B4" s="6" t="s">
        <v>0</v>
      </c>
      <c r="C4" s="13" t="s">
        <v>1105</v>
      </c>
      <c r="D4" s="13" t="s">
        <v>1</v>
      </c>
      <c r="E4" s="40" t="s">
        <v>6</v>
      </c>
      <c r="F4" s="12" t="s">
        <v>3</v>
      </c>
      <c r="G4" s="12" t="s">
        <v>5</v>
      </c>
    </row>
    <row r="5" spans="1:9" x14ac:dyDescent="0.2">
      <c r="A5" s="16" t="s">
        <v>25</v>
      </c>
      <c r="B5" s="17"/>
      <c r="C5" s="17"/>
      <c r="D5" s="17"/>
      <c r="E5" s="18"/>
      <c r="F5" s="19"/>
      <c r="G5" s="18"/>
    </row>
    <row r="6" spans="1:9" x14ac:dyDescent="0.2">
      <c r="A6" s="20" t="s">
        <v>26</v>
      </c>
      <c r="B6" s="21"/>
      <c r="C6" s="21"/>
      <c r="D6" s="21"/>
      <c r="E6" s="22"/>
      <c r="F6" s="23"/>
      <c r="G6" s="22"/>
    </row>
    <row r="7" spans="1:9" ht="33.75" x14ac:dyDescent="0.2">
      <c r="A7" s="21" t="s">
        <v>1141</v>
      </c>
      <c r="B7" s="21" t="s">
        <v>1142</v>
      </c>
      <c r="C7" s="41" t="s">
        <v>1143</v>
      </c>
      <c r="D7" s="24">
        <v>10675</v>
      </c>
      <c r="E7" s="22">
        <v>21528.001091800001</v>
      </c>
      <c r="F7" s="23">
        <v>44.483194713946098</v>
      </c>
      <c r="G7" s="22">
        <v>11.1249</v>
      </c>
    </row>
    <row r="8" spans="1:9" ht="33.75" x14ac:dyDescent="0.2">
      <c r="A8" s="21" t="s">
        <v>1144</v>
      </c>
      <c r="B8" s="21" t="s">
        <v>1145</v>
      </c>
      <c r="C8" s="41" t="s">
        <v>1143</v>
      </c>
      <c r="D8" s="24">
        <v>10600</v>
      </c>
      <c r="E8" s="22">
        <v>21276.453298600001</v>
      </c>
      <c r="F8" s="23">
        <v>43.9634228402332</v>
      </c>
      <c r="G8" s="22">
        <v>11.2188</v>
      </c>
    </row>
    <row r="9" spans="1:9" ht="33.75" x14ac:dyDescent="0.2">
      <c r="A9" s="21" t="s">
        <v>1146</v>
      </c>
      <c r="B9" s="21" t="s">
        <v>1147</v>
      </c>
      <c r="C9" s="41" t="s">
        <v>1143</v>
      </c>
      <c r="D9" s="24">
        <v>1572</v>
      </c>
      <c r="E9" s="22">
        <v>3145.6483604</v>
      </c>
      <c r="F9" s="23">
        <v>6.4998365580061801</v>
      </c>
      <c r="G9" s="22">
        <v>11.21</v>
      </c>
    </row>
    <row r="10" spans="1:9" x14ac:dyDescent="0.2">
      <c r="A10" s="20" t="s">
        <v>27</v>
      </c>
      <c r="B10" s="20"/>
      <c r="C10" s="20"/>
      <c r="D10" s="20"/>
      <c r="E10" s="25">
        <f>SUM(E6:E9)</f>
        <v>45950.102750800004</v>
      </c>
      <c r="F10" s="26">
        <f>SUM(F6:F9)</f>
        <v>94.946454112185478</v>
      </c>
      <c r="G10" s="25"/>
      <c r="H10" s="14"/>
      <c r="I10" s="14"/>
    </row>
    <row r="11" spans="1:9" x14ac:dyDescent="0.2">
      <c r="A11" s="21"/>
      <c r="B11" s="21"/>
      <c r="C11" s="21"/>
      <c r="D11" s="21"/>
      <c r="E11" s="22"/>
      <c r="F11" s="23"/>
      <c r="G11" s="22"/>
    </row>
    <row r="12" spans="1:9" x14ac:dyDescent="0.2">
      <c r="A12" s="20" t="s">
        <v>1106</v>
      </c>
      <c r="B12" s="21"/>
      <c r="C12" s="21"/>
      <c r="D12" s="21"/>
      <c r="E12" s="22"/>
      <c r="F12" s="23"/>
      <c r="G12" s="22"/>
    </row>
    <row r="13" spans="1:9" x14ac:dyDescent="0.2">
      <c r="A13" s="21" t="s">
        <v>1112</v>
      </c>
      <c r="B13" s="21" t="s">
        <v>1113</v>
      </c>
      <c r="C13" s="21" t="s">
        <v>1148</v>
      </c>
      <c r="D13" s="24">
        <v>1000</v>
      </c>
      <c r="E13" s="22">
        <v>0</v>
      </c>
      <c r="F13" s="22">
        <v>0</v>
      </c>
      <c r="G13" s="22">
        <v>0</v>
      </c>
    </row>
    <row r="14" spans="1:9" x14ac:dyDescent="0.2">
      <c r="A14" s="21" t="s">
        <v>1149</v>
      </c>
      <c r="B14" s="21" t="s">
        <v>1150</v>
      </c>
      <c r="C14" s="21" t="s">
        <v>1148</v>
      </c>
      <c r="D14" s="24">
        <v>300</v>
      </c>
      <c r="E14" s="22">
        <v>0</v>
      </c>
      <c r="F14" s="22">
        <v>0</v>
      </c>
      <c r="G14" s="22">
        <v>0</v>
      </c>
    </row>
    <row r="15" spans="1:9" x14ac:dyDescent="0.2">
      <c r="A15" s="20" t="s">
        <v>27</v>
      </c>
      <c r="B15" s="20"/>
      <c r="C15" s="20"/>
      <c r="D15" s="20"/>
      <c r="E15" s="25">
        <f>SUM(E12:E14)</f>
        <v>0</v>
      </c>
      <c r="F15" s="25">
        <f>SUM(F12:F14)</f>
        <v>0</v>
      </c>
      <c r="G15" s="25"/>
      <c r="H15" s="14"/>
      <c r="I15" s="14"/>
    </row>
    <row r="16" spans="1:9" x14ac:dyDescent="0.2">
      <c r="A16" s="21"/>
      <c r="B16" s="21"/>
      <c r="C16" s="21"/>
      <c r="D16" s="21"/>
      <c r="E16" s="22"/>
      <c r="F16" s="23"/>
      <c r="G16" s="22"/>
    </row>
    <row r="17" spans="1:9" x14ac:dyDescent="0.2">
      <c r="A17" s="20" t="s">
        <v>28</v>
      </c>
      <c r="B17" s="21"/>
      <c r="C17" s="21"/>
      <c r="D17" s="21"/>
      <c r="E17" s="22"/>
      <c r="F17" s="23"/>
      <c r="G17" s="22"/>
    </row>
    <row r="18" spans="1:9" x14ac:dyDescent="0.2">
      <c r="A18" s="21" t="s">
        <v>1151</v>
      </c>
      <c r="B18" s="21" t="s">
        <v>1152</v>
      </c>
      <c r="C18" s="21" t="s">
        <v>29</v>
      </c>
      <c r="D18" s="24">
        <v>35071.258000000002</v>
      </c>
      <c r="E18" s="22">
        <v>1260.0042450000001</v>
      </c>
      <c r="F18" s="23">
        <v>2.6035401025728602</v>
      </c>
      <c r="G18" s="22">
        <v>6.3951000000000002</v>
      </c>
    </row>
    <row r="19" spans="1:9" x14ac:dyDescent="0.2">
      <c r="A19" s="20" t="s">
        <v>27</v>
      </c>
      <c r="B19" s="20"/>
      <c r="C19" s="20"/>
      <c r="D19" s="20"/>
      <c r="E19" s="25">
        <f>SUM(E18:E18)</f>
        <v>1260.0042450000001</v>
      </c>
      <c r="F19" s="26">
        <f>SUM(F18:F18)</f>
        <v>2.6035401025728602</v>
      </c>
      <c r="G19" s="25"/>
      <c r="H19" s="14"/>
      <c r="I19" s="14"/>
    </row>
    <row r="20" spans="1:9" x14ac:dyDescent="0.2">
      <c r="A20" s="21"/>
      <c r="B20" s="21"/>
      <c r="C20" s="21"/>
      <c r="D20" s="21"/>
      <c r="E20" s="22"/>
      <c r="F20" s="23"/>
      <c r="G20" s="22"/>
    </row>
    <row r="21" spans="1:9" x14ac:dyDescent="0.2">
      <c r="A21" s="20" t="s">
        <v>30</v>
      </c>
      <c r="B21" s="20"/>
      <c r="C21" s="20"/>
      <c r="D21" s="20"/>
      <c r="E21" s="25">
        <f>E10+E15+E19</f>
        <v>47210.106995800001</v>
      </c>
      <c r="F21" s="26">
        <f>F10+F15+F19</f>
        <v>97.549994214758343</v>
      </c>
      <c r="G21" s="25"/>
      <c r="H21" s="14"/>
      <c r="I21" s="14"/>
    </row>
    <row r="22" spans="1:9" x14ac:dyDescent="0.2">
      <c r="A22" s="20"/>
      <c r="B22" s="20"/>
      <c r="C22" s="20"/>
      <c r="D22" s="20"/>
      <c r="E22" s="25"/>
      <c r="F22" s="26"/>
      <c r="G22" s="25"/>
      <c r="H22" s="14"/>
      <c r="I22" s="14"/>
    </row>
    <row r="23" spans="1:9" x14ac:dyDescent="0.2">
      <c r="A23" s="20" t="s">
        <v>32</v>
      </c>
      <c r="B23" s="20"/>
      <c r="C23" s="20"/>
      <c r="D23" s="20"/>
      <c r="E23" s="25">
        <f>E25-(E10+E15+E19)</f>
        <v>1185.700073</v>
      </c>
      <c r="F23" s="26">
        <f>F25-(F10+F15+F19)</f>
        <v>2.4500057852416575</v>
      </c>
      <c r="G23" s="25"/>
      <c r="H23" s="14"/>
      <c r="I23" s="14"/>
    </row>
    <row r="24" spans="1:9" x14ac:dyDescent="0.2">
      <c r="A24" s="20"/>
      <c r="B24" s="20"/>
      <c r="C24" s="20"/>
      <c r="D24" s="20"/>
      <c r="E24" s="25"/>
      <c r="F24" s="26"/>
      <c r="G24" s="25"/>
      <c r="H24" s="14"/>
      <c r="I24" s="14"/>
    </row>
    <row r="25" spans="1:9" x14ac:dyDescent="0.2">
      <c r="A25" s="27" t="s">
        <v>31</v>
      </c>
      <c r="B25" s="27"/>
      <c r="C25" s="27"/>
      <c r="D25" s="27"/>
      <c r="E25" s="28">
        <v>48395.807068800001</v>
      </c>
      <c r="F25" s="29">
        <v>100</v>
      </c>
      <c r="G25" s="28"/>
      <c r="H25" s="14"/>
      <c r="I25" s="14"/>
    </row>
    <row r="27" spans="1:9" x14ac:dyDescent="0.2">
      <c r="A27" s="14" t="s">
        <v>34</v>
      </c>
    </row>
    <row r="28" spans="1:9" x14ac:dyDescent="0.2">
      <c r="A28" s="43" t="s">
        <v>1114</v>
      </c>
    </row>
    <row r="29" spans="1:9" ht="36.75" customHeight="1" x14ac:dyDescent="0.25">
      <c r="A29" s="74" t="s">
        <v>1115</v>
      </c>
      <c r="B29" s="75"/>
      <c r="C29" s="75"/>
      <c r="D29" s="75"/>
      <c r="E29" s="75"/>
      <c r="F29" s="75"/>
      <c r="G29" s="75"/>
    </row>
    <row r="31" spans="1:9" x14ac:dyDescent="0.2">
      <c r="A31" s="14" t="s">
        <v>35</v>
      </c>
    </row>
    <row r="32" spans="1:9" x14ac:dyDescent="0.2">
      <c r="A32" s="14" t="s">
        <v>36</v>
      </c>
    </row>
    <row r="33" spans="1:5" x14ac:dyDescent="0.2">
      <c r="A33" s="14" t="s">
        <v>37</v>
      </c>
      <c r="B33" s="14"/>
      <c r="C33" s="30" t="s">
        <v>39</v>
      </c>
      <c r="D33" s="14" t="s">
        <v>38</v>
      </c>
    </row>
    <row r="34" spans="1:5" x14ac:dyDescent="0.2">
      <c r="A34" s="7" t="s">
        <v>971</v>
      </c>
      <c r="C34" s="31">
        <v>4698.8166000000001</v>
      </c>
      <c r="D34" s="31">
        <v>4816.2966999999999</v>
      </c>
    </row>
    <row r="35" spans="1:5" x14ac:dyDescent="0.2">
      <c r="A35" s="7" t="s">
        <v>1153</v>
      </c>
      <c r="C35" s="31">
        <v>1187.5989999999999</v>
      </c>
      <c r="D35" s="31">
        <v>1217.2916</v>
      </c>
    </row>
    <row r="36" spans="1:5" x14ac:dyDescent="0.2">
      <c r="A36" s="7" t="s">
        <v>973</v>
      </c>
      <c r="C36" s="31">
        <v>1311.1683</v>
      </c>
      <c r="D36" s="31">
        <v>1343.9502</v>
      </c>
    </row>
    <row r="37" spans="1:5" x14ac:dyDescent="0.2">
      <c r="A37" s="7" t="s">
        <v>974</v>
      </c>
      <c r="C37" s="31">
        <v>1364.0202999999999</v>
      </c>
      <c r="D37" s="31">
        <v>1398.1235999999999</v>
      </c>
    </row>
    <row r="38" spans="1:5" x14ac:dyDescent="0.2">
      <c r="A38" s="7" t="s">
        <v>1154</v>
      </c>
      <c r="C38" s="31">
        <v>3888.3211999999999</v>
      </c>
      <c r="D38" s="31">
        <v>3985.4955</v>
      </c>
    </row>
    <row r="39" spans="1:5" x14ac:dyDescent="0.2">
      <c r="A39" s="7" t="s">
        <v>975</v>
      </c>
      <c r="C39" s="31">
        <v>4716.3912</v>
      </c>
      <c r="D39" s="31">
        <v>4834.3107</v>
      </c>
    </row>
    <row r="40" spans="1:5" x14ac:dyDescent="0.2">
      <c r="A40" s="7" t="s">
        <v>1155</v>
      </c>
      <c r="C40" s="31">
        <v>1131.8003000000001</v>
      </c>
      <c r="D40" s="31">
        <v>1160.0978</v>
      </c>
    </row>
    <row r="41" spans="1:5" x14ac:dyDescent="0.2">
      <c r="A41" s="7" t="s">
        <v>977</v>
      </c>
      <c r="C41" s="31">
        <v>1337.4911</v>
      </c>
      <c r="D41" s="31">
        <v>1370.9311</v>
      </c>
    </row>
    <row r="42" spans="1:5" x14ac:dyDescent="0.2">
      <c r="A42" s="7" t="s">
        <v>978</v>
      </c>
      <c r="C42" s="31">
        <v>1393.2937999999999</v>
      </c>
      <c r="D42" s="31">
        <v>1428.1291000000001</v>
      </c>
    </row>
    <row r="44" spans="1:5" x14ac:dyDescent="0.2">
      <c r="A44" s="7" t="s">
        <v>40</v>
      </c>
    </row>
    <row r="46" spans="1:5" x14ac:dyDescent="0.2">
      <c r="A46" s="14" t="s">
        <v>41</v>
      </c>
      <c r="D46" s="30" t="s">
        <v>42</v>
      </c>
    </row>
    <row r="48" spans="1:5" x14ac:dyDescent="0.2">
      <c r="A48" s="14" t="s">
        <v>1184</v>
      </c>
      <c r="D48" s="32">
        <v>1.7612278530268299</v>
      </c>
      <c r="E48" s="10" t="s">
        <v>43</v>
      </c>
    </row>
    <row r="50" spans="1:7" x14ac:dyDescent="0.2">
      <c r="A50" s="14" t="s">
        <v>819</v>
      </c>
      <c r="D50" s="30" t="s">
        <v>42</v>
      </c>
    </row>
    <row r="51" spans="1:7" x14ac:dyDescent="0.2">
      <c r="A51" s="7" t="s">
        <v>820</v>
      </c>
    </row>
    <row r="52" spans="1:7" x14ac:dyDescent="0.2">
      <c r="A52" s="36" t="s">
        <v>821</v>
      </c>
    </row>
    <row r="54" spans="1:7" ht="26.25" customHeight="1" x14ac:dyDescent="0.25">
      <c r="A54" s="74" t="s">
        <v>1199</v>
      </c>
      <c r="B54" s="75"/>
      <c r="C54" s="75"/>
      <c r="D54" s="75"/>
      <c r="E54" s="75"/>
      <c r="F54" s="75"/>
      <c r="G54" s="75"/>
    </row>
    <row r="56" spans="1:7" x14ac:dyDescent="0.2">
      <c r="A56" s="14" t="s">
        <v>1200</v>
      </c>
    </row>
    <row r="57" spans="1:7" x14ac:dyDescent="0.2">
      <c r="A57" s="36" t="s">
        <v>1050</v>
      </c>
    </row>
    <row r="59" spans="1:7" ht="68.25" customHeight="1" x14ac:dyDescent="0.25">
      <c r="A59" s="74" t="s">
        <v>1201</v>
      </c>
      <c r="B59" s="75"/>
      <c r="C59" s="75"/>
      <c r="D59" s="75"/>
      <c r="E59" s="75"/>
      <c r="F59" s="75"/>
      <c r="G59" s="75"/>
    </row>
    <row r="61" spans="1:7" ht="48" customHeight="1" x14ac:dyDescent="0.25">
      <c r="A61" s="74" t="s">
        <v>1202</v>
      </c>
      <c r="B61" s="75"/>
      <c r="C61" s="75"/>
      <c r="D61" s="75"/>
      <c r="E61" s="75"/>
      <c r="F61" s="75"/>
      <c r="G61" s="75"/>
    </row>
    <row r="62" spans="1:7" x14ac:dyDescent="0.2">
      <c r="A62" s="36" t="s">
        <v>1120</v>
      </c>
    </row>
    <row r="64" spans="1:7" ht="26.25" customHeight="1" x14ac:dyDescent="0.25">
      <c r="A64" s="74" t="s">
        <v>1136</v>
      </c>
      <c r="B64" s="75"/>
      <c r="C64" s="75"/>
      <c r="D64" s="75"/>
      <c r="E64" s="75"/>
      <c r="F64" s="75"/>
      <c r="G64" s="75"/>
    </row>
    <row r="66" spans="1:1" x14ac:dyDescent="0.2">
      <c r="A66" s="14" t="s">
        <v>1137</v>
      </c>
    </row>
    <row r="67" spans="1:1" x14ac:dyDescent="0.2">
      <c r="A67" s="14"/>
    </row>
    <row r="68" spans="1:1" x14ac:dyDescent="0.2">
      <c r="A68" s="37" t="s">
        <v>795</v>
      </c>
    </row>
    <row r="69" spans="1:1" x14ac:dyDescent="0.2">
      <c r="A69" s="38"/>
    </row>
    <row r="70" spans="1:1" x14ac:dyDescent="0.2">
      <c r="A70" s="39"/>
    </row>
    <row r="71" spans="1:1" x14ac:dyDescent="0.2">
      <c r="A71" s="39"/>
    </row>
    <row r="72" spans="1:1" x14ac:dyDescent="0.2">
      <c r="A72" s="39"/>
    </row>
    <row r="73" spans="1:1" x14ac:dyDescent="0.2">
      <c r="A73" s="39"/>
    </row>
    <row r="74" spans="1:1" x14ac:dyDescent="0.2">
      <c r="A74" s="39"/>
    </row>
    <row r="75" spans="1:1" x14ac:dyDescent="0.2">
      <c r="A75" s="39"/>
    </row>
    <row r="76" spans="1:1" x14ac:dyDescent="0.2">
      <c r="A76" s="39"/>
    </row>
    <row r="77" spans="1:1" x14ac:dyDescent="0.2">
      <c r="A77" s="39"/>
    </row>
    <row r="78" spans="1:1" x14ac:dyDescent="0.2">
      <c r="A78" s="39"/>
    </row>
    <row r="79" spans="1:1" x14ac:dyDescent="0.2">
      <c r="A79" s="39"/>
    </row>
    <row r="80" spans="1:1" x14ac:dyDescent="0.2">
      <c r="A80" s="39"/>
    </row>
    <row r="81" spans="1:1" x14ac:dyDescent="0.2">
      <c r="A81" s="39"/>
    </row>
    <row r="82" spans="1:1" x14ac:dyDescent="0.2">
      <c r="A82" s="37" t="s">
        <v>1156</v>
      </c>
    </row>
    <row r="83" spans="1:1" x14ac:dyDescent="0.2">
      <c r="A83" s="39"/>
    </row>
    <row r="84" spans="1:1" x14ac:dyDescent="0.2">
      <c r="A84" s="37" t="s">
        <v>931</v>
      </c>
    </row>
    <row r="85" spans="1:1" x14ac:dyDescent="0.2">
      <c r="A85" s="39"/>
    </row>
    <row r="86" spans="1:1" x14ac:dyDescent="0.2">
      <c r="A86" s="39"/>
    </row>
    <row r="87" spans="1:1" x14ac:dyDescent="0.2">
      <c r="A87" s="39"/>
    </row>
    <row r="88" spans="1:1" x14ac:dyDescent="0.2">
      <c r="A88" s="39"/>
    </row>
    <row r="89" spans="1:1" x14ac:dyDescent="0.2">
      <c r="A89" s="39"/>
    </row>
    <row r="90" spans="1:1" x14ac:dyDescent="0.2">
      <c r="A90" s="39"/>
    </row>
    <row r="91" spans="1:1" x14ac:dyDescent="0.2">
      <c r="A91" s="39"/>
    </row>
    <row r="92" spans="1:1" x14ac:dyDescent="0.2">
      <c r="A92" s="39"/>
    </row>
    <row r="93" spans="1:1" x14ac:dyDescent="0.2">
      <c r="A93" s="39"/>
    </row>
    <row r="94" spans="1:1" x14ac:dyDescent="0.2">
      <c r="A94" s="39"/>
    </row>
    <row r="95" spans="1:1" x14ac:dyDescent="0.2">
      <c r="A95" s="39"/>
    </row>
    <row r="96" spans="1:1" x14ac:dyDescent="0.2">
      <c r="A96" s="39"/>
    </row>
    <row r="97" spans="1:9" x14ac:dyDescent="0.2">
      <c r="A97" s="39"/>
    </row>
    <row r="98" spans="1:9" x14ac:dyDescent="0.2">
      <c r="A98" s="38"/>
    </row>
    <row r="99" spans="1:9" x14ac:dyDescent="0.2">
      <c r="A99" s="39"/>
    </row>
    <row r="100" spans="1:9" x14ac:dyDescent="0.2">
      <c r="A100" s="14" t="s">
        <v>818</v>
      </c>
    </row>
    <row r="102" spans="1:9" s="1" customFormat="1" ht="15" x14ac:dyDescent="0.2">
      <c r="A102" s="67" t="s">
        <v>1157</v>
      </c>
      <c r="B102" s="68"/>
      <c r="C102" s="68"/>
      <c r="D102" s="68"/>
      <c r="E102" s="68"/>
      <c r="F102" s="68"/>
      <c r="G102" s="68"/>
    </row>
    <row r="103" spans="1:9" x14ac:dyDescent="0.2">
      <c r="A103" s="14" t="s">
        <v>7</v>
      </c>
    </row>
    <row r="104" spans="1:9" s="1" customFormat="1" ht="33.75" x14ac:dyDescent="0.2">
      <c r="A104" s="6" t="s">
        <v>2</v>
      </c>
      <c r="B104" s="6" t="s">
        <v>0</v>
      </c>
      <c r="C104" s="13" t="s">
        <v>33</v>
      </c>
      <c r="D104" s="13" t="s">
        <v>1</v>
      </c>
      <c r="E104" s="40" t="s">
        <v>6</v>
      </c>
      <c r="F104" s="12" t="s">
        <v>3</v>
      </c>
      <c r="G104" s="12" t="s">
        <v>5</v>
      </c>
    </row>
    <row r="105" spans="1:9" x14ac:dyDescent="0.2">
      <c r="A105" s="16" t="s">
        <v>25</v>
      </c>
      <c r="B105" s="17"/>
      <c r="C105" s="17"/>
      <c r="D105" s="17"/>
      <c r="E105" s="18"/>
      <c r="F105" s="19"/>
      <c r="G105" s="18"/>
    </row>
    <row r="106" spans="1:9" x14ac:dyDescent="0.2">
      <c r="A106" s="20" t="s">
        <v>26</v>
      </c>
      <c r="B106" s="21"/>
      <c r="C106" s="21"/>
      <c r="D106" s="21"/>
      <c r="E106" s="22"/>
      <c r="F106" s="23"/>
      <c r="G106" s="22"/>
    </row>
    <row r="107" spans="1:9" x14ac:dyDescent="0.2">
      <c r="A107" s="21" t="s">
        <v>1124</v>
      </c>
      <c r="B107" s="21" t="s">
        <v>1125</v>
      </c>
      <c r="C107" s="21" t="s">
        <v>1126</v>
      </c>
      <c r="D107" s="24">
        <v>5230</v>
      </c>
      <c r="E107" s="22">
        <v>14969.778849300001</v>
      </c>
      <c r="F107" s="23">
        <v>99.999999466258004</v>
      </c>
      <c r="G107" s="22">
        <v>4.165</v>
      </c>
    </row>
    <row r="108" spans="1:9" x14ac:dyDescent="0.2">
      <c r="A108" s="20" t="s">
        <v>27</v>
      </c>
      <c r="B108" s="20"/>
      <c r="C108" s="20"/>
      <c r="D108" s="20"/>
      <c r="E108" s="25">
        <f>SUM(E106:E107)</f>
        <v>14969.778849300001</v>
      </c>
      <c r="F108" s="26">
        <f>SUM(F106:F107)</f>
        <v>99.999999466258004</v>
      </c>
      <c r="G108" s="25"/>
      <c r="H108" s="14"/>
      <c r="I108" s="14"/>
    </row>
    <row r="109" spans="1:9" x14ac:dyDescent="0.2">
      <c r="A109" s="21"/>
      <c r="B109" s="21"/>
      <c r="C109" s="21"/>
      <c r="D109" s="21"/>
      <c r="E109" s="22"/>
      <c r="F109" s="23"/>
      <c r="G109" s="22"/>
    </row>
    <row r="110" spans="1:9" x14ac:dyDescent="0.2">
      <c r="A110" s="20" t="s">
        <v>30</v>
      </c>
      <c r="B110" s="20"/>
      <c r="C110" s="20"/>
      <c r="D110" s="20"/>
      <c r="E110" s="25">
        <f>E108</f>
        <v>14969.778849300001</v>
      </c>
      <c r="F110" s="26">
        <f>F108</f>
        <v>99.999999466258004</v>
      </c>
      <c r="G110" s="25"/>
      <c r="H110" s="14"/>
      <c r="I110" s="14"/>
    </row>
    <row r="111" spans="1:9" x14ac:dyDescent="0.2">
      <c r="A111" s="20"/>
      <c r="B111" s="20"/>
      <c r="C111" s="20"/>
      <c r="D111" s="20"/>
      <c r="E111" s="25"/>
      <c r="F111" s="26"/>
      <c r="G111" s="25"/>
      <c r="H111" s="14"/>
      <c r="I111" s="14"/>
    </row>
    <row r="112" spans="1:9" x14ac:dyDescent="0.2">
      <c r="A112" s="20" t="s">
        <v>32</v>
      </c>
      <c r="B112" s="20"/>
      <c r="C112" s="20"/>
      <c r="D112" s="20"/>
      <c r="E112" s="52">
        <v>0</v>
      </c>
      <c r="F112" s="52">
        <v>0</v>
      </c>
      <c r="G112" s="25"/>
      <c r="H112" s="14"/>
      <c r="I112" s="14"/>
    </row>
    <row r="113" spans="1:9" x14ac:dyDescent="0.2">
      <c r="A113" s="20"/>
      <c r="B113" s="20"/>
      <c r="C113" s="20"/>
      <c r="D113" s="20"/>
      <c r="E113" s="25"/>
      <c r="F113" s="26"/>
      <c r="G113" s="25"/>
      <c r="H113" s="14"/>
      <c r="I113" s="14"/>
    </row>
    <row r="114" spans="1:9" x14ac:dyDescent="0.2">
      <c r="A114" s="27" t="s">
        <v>31</v>
      </c>
      <c r="B114" s="27"/>
      <c r="C114" s="27"/>
      <c r="D114" s="27"/>
      <c r="E114" s="28">
        <v>14969.7789292</v>
      </c>
      <c r="F114" s="29">
        <v>100</v>
      </c>
      <c r="G114" s="28"/>
      <c r="H114" s="14"/>
      <c r="I114" s="14"/>
    </row>
    <row r="116" spans="1:9" x14ac:dyDescent="0.2">
      <c r="A116" s="14" t="s">
        <v>34</v>
      </c>
    </row>
    <row r="117" spans="1:9" x14ac:dyDescent="0.2">
      <c r="A117" s="37" t="s">
        <v>1127</v>
      </c>
    </row>
    <row r="118" spans="1:9" x14ac:dyDescent="0.2">
      <c r="A118" s="79" t="s">
        <v>1128</v>
      </c>
      <c r="B118" s="79"/>
      <c r="C118" s="79"/>
      <c r="D118" s="79"/>
      <c r="E118" s="79"/>
      <c r="F118" s="79"/>
      <c r="G118" s="79"/>
    </row>
    <row r="120" spans="1:9" x14ac:dyDescent="0.2">
      <c r="A120" s="14" t="s">
        <v>35</v>
      </c>
    </row>
    <row r="121" spans="1:9" x14ac:dyDescent="0.2">
      <c r="A121" s="14" t="s">
        <v>36</v>
      </c>
    </row>
    <row r="122" spans="1:9" x14ac:dyDescent="0.2">
      <c r="A122" s="14" t="s">
        <v>37</v>
      </c>
      <c r="B122" s="14"/>
      <c r="C122" s="30" t="s">
        <v>39</v>
      </c>
      <c r="D122" s="14" t="s">
        <v>38</v>
      </c>
    </row>
    <row r="123" spans="1:9" x14ac:dyDescent="0.2">
      <c r="A123" s="7" t="s">
        <v>971</v>
      </c>
      <c r="C123" s="31">
        <v>90.296400000000006</v>
      </c>
      <c r="D123" s="31">
        <v>90.108400000000003</v>
      </c>
    </row>
    <row r="124" spans="1:9" x14ac:dyDescent="0.2">
      <c r="A124" s="7" t="s">
        <v>1153</v>
      </c>
      <c r="C124" s="31">
        <v>23.182300000000001</v>
      </c>
      <c r="D124" s="31">
        <v>23.134</v>
      </c>
    </row>
    <row r="125" spans="1:9" x14ac:dyDescent="0.2">
      <c r="A125" s="7" t="s">
        <v>973</v>
      </c>
      <c r="C125" s="31">
        <v>25.853200000000001</v>
      </c>
      <c r="D125" s="31">
        <v>25.799399999999999</v>
      </c>
    </row>
    <row r="126" spans="1:9" x14ac:dyDescent="0.2">
      <c r="A126" s="7" t="s">
        <v>974</v>
      </c>
      <c r="C126" s="31">
        <v>26.742599999999999</v>
      </c>
      <c r="D126" s="31">
        <v>26.687000000000001</v>
      </c>
    </row>
    <row r="127" spans="1:9" x14ac:dyDescent="0.2">
      <c r="A127" s="7" t="s">
        <v>1154</v>
      </c>
      <c r="C127" s="31">
        <v>74.734800000000007</v>
      </c>
      <c r="D127" s="31">
        <v>74.5792</v>
      </c>
    </row>
    <row r="128" spans="1:9" x14ac:dyDescent="0.2">
      <c r="A128" s="7" t="s">
        <v>975</v>
      </c>
      <c r="C128" s="31">
        <v>95.364999999999995</v>
      </c>
      <c r="D128" s="31">
        <v>95.166499999999999</v>
      </c>
    </row>
    <row r="129" spans="1:7" x14ac:dyDescent="0.2">
      <c r="A129" s="7" t="s">
        <v>1155</v>
      </c>
      <c r="C129" s="31">
        <v>23.264500000000002</v>
      </c>
      <c r="D129" s="31">
        <v>23.216000000000001</v>
      </c>
    </row>
    <row r="130" spans="1:7" x14ac:dyDescent="0.2">
      <c r="A130" s="7" t="s">
        <v>977</v>
      </c>
      <c r="C130" s="31">
        <v>27.702200000000001</v>
      </c>
      <c r="D130" s="31">
        <v>27.644500000000001</v>
      </c>
    </row>
    <row r="131" spans="1:7" x14ac:dyDescent="0.2">
      <c r="A131" s="7" t="s">
        <v>978</v>
      </c>
      <c r="C131" s="31">
        <v>28.726099999999999</v>
      </c>
      <c r="D131" s="31">
        <v>28.6663</v>
      </c>
    </row>
    <row r="133" spans="1:7" x14ac:dyDescent="0.2">
      <c r="A133" s="7" t="s">
        <v>40</v>
      </c>
    </row>
    <row r="135" spans="1:7" x14ac:dyDescent="0.2">
      <c r="A135" s="14" t="s">
        <v>1182</v>
      </c>
      <c r="D135" s="30" t="s">
        <v>42</v>
      </c>
    </row>
    <row r="136" spans="1:7" x14ac:dyDescent="0.2">
      <c r="A136" s="7" t="s">
        <v>820</v>
      </c>
    </row>
    <row r="137" spans="1:7" x14ac:dyDescent="0.2">
      <c r="A137" s="36" t="s">
        <v>821</v>
      </c>
    </row>
    <row r="139" spans="1:7" s="1" customFormat="1" ht="15" x14ac:dyDescent="0.2">
      <c r="A139" s="67" t="s">
        <v>1158</v>
      </c>
      <c r="B139" s="68"/>
      <c r="C139" s="68"/>
      <c r="D139" s="68"/>
      <c r="E139" s="68"/>
      <c r="F139" s="68"/>
      <c r="G139" s="68"/>
    </row>
    <row r="140" spans="1:7" x14ac:dyDescent="0.2">
      <c r="A140" s="14" t="s">
        <v>7</v>
      </c>
    </row>
    <row r="141" spans="1:7" s="1" customFormat="1" ht="33.75" x14ac:dyDescent="0.2">
      <c r="A141" s="6" t="s">
        <v>2</v>
      </c>
      <c r="B141" s="6" t="s">
        <v>0</v>
      </c>
      <c r="C141" s="13" t="s">
        <v>33</v>
      </c>
      <c r="D141" s="13" t="s">
        <v>1</v>
      </c>
      <c r="E141" s="40" t="s">
        <v>6</v>
      </c>
      <c r="F141" s="12" t="s">
        <v>3</v>
      </c>
      <c r="G141" s="12" t="s">
        <v>5</v>
      </c>
    </row>
    <row r="142" spans="1:7" x14ac:dyDescent="0.2">
      <c r="A142" s="16" t="s">
        <v>25</v>
      </c>
      <c r="B142" s="17"/>
      <c r="C142" s="17"/>
      <c r="D142" s="17"/>
      <c r="E142" s="18"/>
      <c r="F142" s="19"/>
      <c r="G142" s="18"/>
    </row>
    <row r="143" spans="1:7" x14ac:dyDescent="0.2">
      <c r="A143" s="20" t="s">
        <v>26</v>
      </c>
      <c r="B143" s="21"/>
      <c r="C143" s="21"/>
      <c r="D143" s="21"/>
      <c r="E143" s="22"/>
      <c r="F143" s="23"/>
      <c r="G143" s="22"/>
    </row>
    <row r="144" spans="1:7" ht="22.5" x14ac:dyDescent="0.2">
      <c r="A144" s="21" t="s">
        <v>1130</v>
      </c>
      <c r="B144" s="21" t="s">
        <v>1131</v>
      </c>
      <c r="C144" s="41" t="s">
        <v>1132</v>
      </c>
      <c r="D144" s="24">
        <v>3523</v>
      </c>
      <c r="E144" s="22">
        <v>0</v>
      </c>
      <c r="F144" s="23">
        <v>100</v>
      </c>
      <c r="G144" s="22">
        <v>0</v>
      </c>
    </row>
    <row r="145" spans="1:9" x14ac:dyDescent="0.2">
      <c r="A145" s="20" t="s">
        <v>27</v>
      </c>
      <c r="B145" s="20"/>
      <c r="C145" s="20"/>
      <c r="D145" s="20"/>
      <c r="E145" s="25">
        <v>0</v>
      </c>
      <c r="F145" s="26">
        <v>100</v>
      </c>
      <c r="G145" s="25"/>
      <c r="H145" s="14"/>
      <c r="I145" s="14"/>
    </row>
    <row r="146" spans="1:9" x14ac:dyDescent="0.2">
      <c r="A146" s="21"/>
      <c r="B146" s="21"/>
      <c r="C146" s="21"/>
      <c r="D146" s="21"/>
      <c r="E146" s="22"/>
      <c r="F146" s="23"/>
      <c r="G146" s="22"/>
    </row>
    <row r="147" spans="1:9" x14ac:dyDescent="0.2">
      <c r="A147" s="20" t="s">
        <v>30</v>
      </c>
      <c r="B147" s="20"/>
      <c r="C147" s="20"/>
      <c r="D147" s="20"/>
      <c r="E147" s="25">
        <v>0</v>
      </c>
      <c r="F147" s="26">
        <v>100</v>
      </c>
      <c r="G147" s="25"/>
      <c r="H147" s="14"/>
      <c r="I147" s="14"/>
    </row>
    <row r="148" spans="1:9" x14ac:dyDescent="0.2">
      <c r="A148" s="20"/>
      <c r="B148" s="20"/>
      <c r="C148" s="20"/>
      <c r="D148" s="20"/>
      <c r="E148" s="25"/>
      <c r="F148" s="26"/>
      <c r="G148" s="25"/>
      <c r="H148" s="14"/>
      <c r="I148" s="14"/>
    </row>
    <row r="149" spans="1:9" x14ac:dyDescent="0.2">
      <c r="A149" s="20" t="s">
        <v>32</v>
      </c>
      <c r="B149" s="20"/>
      <c r="C149" s="20"/>
      <c r="D149" s="20"/>
      <c r="E149" s="52">
        <v>0</v>
      </c>
      <c r="F149" s="52">
        <v>0</v>
      </c>
      <c r="G149" s="25"/>
      <c r="H149" s="14"/>
      <c r="I149" s="14"/>
    </row>
    <row r="150" spans="1:9" x14ac:dyDescent="0.2">
      <c r="A150" s="20"/>
      <c r="B150" s="20"/>
      <c r="C150" s="20"/>
      <c r="D150" s="20"/>
      <c r="E150" s="25"/>
      <c r="F150" s="26"/>
      <c r="G150" s="25"/>
      <c r="H150" s="14"/>
      <c r="I150" s="14"/>
    </row>
    <row r="151" spans="1:9" x14ac:dyDescent="0.2">
      <c r="A151" s="27" t="s">
        <v>31</v>
      </c>
      <c r="B151" s="27"/>
      <c r="C151" s="27"/>
      <c r="D151" s="27"/>
      <c r="E151" s="28">
        <v>8.9999999999999996E-7</v>
      </c>
      <c r="F151" s="29">
        <v>100</v>
      </c>
      <c r="G151" s="28"/>
      <c r="H151" s="14"/>
      <c r="I151" s="14"/>
    </row>
    <row r="153" spans="1:9" x14ac:dyDescent="0.2">
      <c r="A153" s="14" t="s">
        <v>34</v>
      </c>
    </row>
    <row r="154" spans="1:9" x14ac:dyDescent="0.2">
      <c r="A154" s="37" t="s">
        <v>1127</v>
      </c>
    </row>
    <row r="155" spans="1:9" ht="25.5" customHeight="1" x14ac:dyDescent="0.25">
      <c r="A155" s="71" t="s">
        <v>1133</v>
      </c>
      <c r="B155" s="72"/>
      <c r="C155" s="72"/>
      <c r="D155" s="72"/>
      <c r="E155" s="72"/>
      <c r="F155" s="72"/>
      <c r="G155" s="72"/>
    </row>
    <row r="157" spans="1:9" x14ac:dyDescent="0.2">
      <c r="A157" s="14" t="s">
        <v>35</v>
      </c>
    </row>
    <row r="158" spans="1:9" x14ac:dyDescent="0.2">
      <c r="A158" s="14" t="s">
        <v>36</v>
      </c>
    </row>
    <row r="159" spans="1:9" x14ac:dyDescent="0.2">
      <c r="A159" s="14" t="s">
        <v>37</v>
      </c>
      <c r="B159" s="14"/>
      <c r="C159" s="30" t="s">
        <v>39</v>
      </c>
      <c r="D159" s="14" t="s">
        <v>38</v>
      </c>
    </row>
    <row r="160" spans="1:9" x14ac:dyDescent="0.2">
      <c r="A160" s="7" t="s">
        <v>971</v>
      </c>
      <c r="C160" s="31">
        <v>0</v>
      </c>
      <c r="D160" s="31">
        <v>0</v>
      </c>
    </row>
    <row r="161" spans="1:4" x14ac:dyDescent="0.2">
      <c r="A161" s="7" t="s">
        <v>1153</v>
      </c>
      <c r="C161" s="31">
        <v>0</v>
      </c>
      <c r="D161" s="31">
        <v>0</v>
      </c>
    </row>
    <row r="162" spans="1:4" x14ac:dyDescent="0.2">
      <c r="A162" s="7" t="s">
        <v>973</v>
      </c>
      <c r="C162" s="31">
        <v>0</v>
      </c>
      <c r="D162" s="31">
        <v>0</v>
      </c>
    </row>
    <row r="163" spans="1:4" x14ac:dyDescent="0.2">
      <c r="A163" s="7" t="s">
        <v>974</v>
      </c>
      <c r="C163" s="31">
        <v>0</v>
      </c>
      <c r="D163" s="31">
        <v>0</v>
      </c>
    </row>
    <row r="164" spans="1:4" x14ac:dyDescent="0.2">
      <c r="A164" s="7" t="s">
        <v>1154</v>
      </c>
      <c r="C164" s="31">
        <v>0</v>
      </c>
      <c r="D164" s="31">
        <v>0</v>
      </c>
    </row>
    <row r="165" spans="1:4" x14ac:dyDescent="0.2">
      <c r="A165" s="7" t="s">
        <v>975</v>
      </c>
      <c r="C165" s="31">
        <v>0</v>
      </c>
      <c r="D165" s="31">
        <v>0</v>
      </c>
    </row>
    <row r="166" spans="1:4" x14ac:dyDescent="0.2">
      <c r="A166" s="7" t="s">
        <v>1155</v>
      </c>
      <c r="C166" s="31">
        <v>0</v>
      </c>
      <c r="D166" s="31">
        <v>0</v>
      </c>
    </row>
    <row r="167" spans="1:4" x14ac:dyDescent="0.2">
      <c r="A167" s="7" t="s">
        <v>977</v>
      </c>
      <c r="C167" s="31">
        <v>0</v>
      </c>
      <c r="D167" s="31">
        <v>0</v>
      </c>
    </row>
    <row r="168" spans="1:4" x14ac:dyDescent="0.2">
      <c r="A168" s="7" t="s">
        <v>978</v>
      </c>
      <c r="C168" s="31">
        <v>0</v>
      </c>
      <c r="D168" s="31">
        <v>0</v>
      </c>
    </row>
    <row r="170" spans="1:4" x14ac:dyDescent="0.2">
      <c r="A170" s="7" t="s">
        <v>40</v>
      </c>
    </row>
    <row r="172" spans="1:4" x14ac:dyDescent="0.2">
      <c r="A172" s="14" t="s">
        <v>1182</v>
      </c>
      <c r="D172" s="30" t="s">
        <v>42</v>
      </c>
    </row>
    <row r="173" spans="1:4" x14ac:dyDescent="0.2">
      <c r="A173" s="7" t="s">
        <v>820</v>
      </c>
    </row>
    <row r="174" spans="1:4" x14ac:dyDescent="0.2">
      <c r="A174" s="36" t="s">
        <v>821</v>
      </c>
    </row>
  </sheetData>
  <mergeCells count="10">
    <mergeCell ref="A102:G102"/>
    <mergeCell ref="A118:G118"/>
    <mergeCell ref="A139:G139"/>
    <mergeCell ref="A155:G155"/>
    <mergeCell ref="A1:G1"/>
    <mergeCell ref="A29:G29"/>
    <mergeCell ref="A54:G54"/>
    <mergeCell ref="A59:G59"/>
    <mergeCell ref="A61:G61"/>
    <mergeCell ref="A64:G64"/>
  </mergeCells>
  <conditionalFormatting sqref="F2:F3 F5:F12 F105:F111 F142:F143 F16:F26 F55:F58 F60 F62:F63 F65 F119:F138 F140 F103 F152 F156:F65564 F101 F113:F115 F30:F53">
    <cfRule type="cellIs" dxfId="18" priority="9" stopIfTrue="1" operator="between">
      <formula>0.009</formula>
      <formula>-0.009</formula>
    </cfRule>
  </conditionalFormatting>
  <conditionalFormatting sqref="F27">
    <cfRule type="cellIs" dxfId="17" priority="8" stopIfTrue="1" operator="between">
      <formula>0.009</formula>
      <formula>-0.009</formula>
    </cfRule>
  </conditionalFormatting>
  <conditionalFormatting sqref="F28">
    <cfRule type="cellIs" dxfId="16" priority="7" stopIfTrue="1" operator="between">
      <formula>0.009</formula>
      <formula>-0.009</formula>
    </cfRule>
  </conditionalFormatting>
  <conditionalFormatting sqref="F116:F117">
    <cfRule type="cellIs" dxfId="15" priority="6" stopIfTrue="1" operator="between">
      <formula>0.009</formula>
      <formula>-0.009</formula>
    </cfRule>
  </conditionalFormatting>
  <conditionalFormatting sqref="F144:F148 F150:F151">
    <cfRule type="cellIs" dxfId="14" priority="5" stopIfTrue="1" operator="between">
      <formula>0.009</formula>
      <formula>-0.009</formula>
    </cfRule>
  </conditionalFormatting>
  <conditionalFormatting sqref="F154">
    <cfRule type="cellIs" dxfId="13" priority="3" stopIfTrue="1" operator="between">
      <formula>0.009</formula>
      <formula>-0.009</formula>
    </cfRule>
  </conditionalFormatting>
  <conditionalFormatting sqref="F153">
    <cfRule type="cellIs" dxfId="12" priority="4" stopIfTrue="1" operator="between">
      <formula>0.009</formula>
      <formula>-0.009</formula>
    </cfRule>
  </conditionalFormatting>
  <conditionalFormatting sqref="F66:F96 F99:F100">
    <cfRule type="cellIs" dxfId="11" priority="2" stopIfTrue="1" operator="between">
      <formula>0.009</formula>
      <formula>-0.009</formula>
    </cfRule>
  </conditionalFormatting>
  <conditionalFormatting sqref="F97:F98">
    <cfRule type="cellIs" dxfId="10" priority="1" stopIfTrue="1" operator="between">
      <formula>0.009</formula>
      <formula>-0.009</formula>
    </cfRule>
  </conditionalFormatting>
  <hyperlinks>
    <hyperlink ref="A52" r:id="rId1" tooltip="https://www.franklintempletonindia.com/investor/reports" xr:uid="{00000000-0004-0000-2000-000000000000}"/>
    <hyperlink ref="A57" r:id="rId2" tooltip="https://www.franklintempletonindia.com/download/en-in/latest%20updates/189ea834-ae3f-48eb-9d73-a9cc9cd9317e/franklin-templeton-update-on-reliance-broadcast-july-23-2020-kcg9m1gq-en-in.pdf" xr:uid="{00000000-0004-0000-2000-000001000000}"/>
    <hyperlink ref="A62" r:id="rId3" tooltip="https://www.franklintempletonindia.com/download/en-in/valuation-policy/a0e293eb-f28b-4edc-9535-c7d9e7321ddc/fair_valuation_reliance_big_reliance_infra_november_4_2020-kgox4tdb-en-in.pdf" xr:uid="{00000000-0004-0000-2000-000002000000}"/>
    <hyperlink ref="A137" r:id="rId4" tooltip="https://www.franklintempletonindia.com/investor/reports" xr:uid="{00000000-0004-0000-2000-000003000000}"/>
    <hyperlink ref="A174" r:id="rId5" tooltip="https://www.franklintempletonindia.com/investor/reports" xr:uid="{00000000-0004-0000-2000-000004000000}"/>
  </hyperlinks>
  <pageMargins left="0.7" right="0.7" top="0.75" bottom="0.75" header="0.3" footer="0.3"/>
  <pageSetup paperSize="9" orientation="portrait" r:id="rId6"/>
  <headerFooter>
    <oddFooter>&amp;C&amp;1#&amp;"Calibri"&amp;10&amp;K000000PUBLIC</oddFooter>
    <evenFooter>&amp;LPUBLIC</evenFooter>
    <firstFooter>&amp;LPUBLIC</firstFooter>
  </headerFooter>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38"/>
  <sheetViews>
    <sheetView showGridLines="0" workbookViewId="0">
      <selection sqref="A1:G1"/>
    </sheetView>
  </sheetViews>
  <sheetFormatPr defaultColWidth="9.140625" defaultRowHeight="11.25" x14ac:dyDescent="0.2"/>
  <cols>
    <col min="1" max="1" width="31.5703125" style="7" bestFit="1" customWidth="1"/>
    <col min="2" max="2" width="73" style="7" customWidth="1"/>
    <col min="3" max="3" width="15.140625" style="7" bestFit="1" customWidth="1"/>
    <col min="4" max="4" width="14.5703125" style="7" bestFit="1" customWidth="1"/>
    <col min="5" max="5" width="22.85546875" style="10" customWidth="1"/>
    <col min="6" max="6" width="13.5703125" style="11" bestFit="1" customWidth="1"/>
    <col min="7" max="7" width="14.42578125" style="10" customWidth="1"/>
    <col min="8" max="16384" width="9.140625" style="7"/>
  </cols>
  <sheetData>
    <row r="1" spans="1:9" s="1" customFormat="1" ht="15" customHeight="1" x14ac:dyDescent="0.2">
      <c r="A1" s="67" t="s">
        <v>1159</v>
      </c>
      <c r="B1" s="68"/>
      <c r="C1" s="68"/>
      <c r="D1" s="68"/>
      <c r="E1" s="68"/>
      <c r="F1" s="68"/>
      <c r="G1" s="68"/>
    </row>
    <row r="2" spans="1:9" s="1" customFormat="1" ht="12" x14ac:dyDescent="0.2">
      <c r="A2" s="50" t="s">
        <v>1102</v>
      </c>
      <c r="E2" s="5"/>
      <c r="F2" s="9"/>
      <c r="G2" s="10"/>
    </row>
    <row r="3" spans="1:9" s="1" customFormat="1" ht="12" x14ac:dyDescent="0.2">
      <c r="A3" s="8" t="s">
        <v>7</v>
      </c>
      <c r="B3" s="2"/>
      <c r="C3" s="3"/>
      <c r="D3" s="3"/>
      <c r="E3" s="4"/>
      <c r="F3" s="9"/>
      <c r="G3" s="10"/>
    </row>
    <row r="4" spans="1:9" s="1" customFormat="1" ht="33.75" x14ac:dyDescent="0.2">
      <c r="A4" s="6" t="s">
        <v>2</v>
      </c>
      <c r="B4" s="6" t="s">
        <v>0</v>
      </c>
      <c r="C4" s="13" t="s">
        <v>33</v>
      </c>
      <c r="D4" s="13" t="s">
        <v>1</v>
      </c>
      <c r="E4" s="40" t="s">
        <v>6</v>
      </c>
      <c r="F4" s="12" t="s">
        <v>3</v>
      </c>
      <c r="G4" s="12" t="s">
        <v>5</v>
      </c>
    </row>
    <row r="5" spans="1:9" ht="15" customHeight="1" x14ac:dyDescent="0.2">
      <c r="A5" s="80" t="s">
        <v>1160</v>
      </c>
      <c r="B5" s="81"/>
      <c r="C5" s="81"/>
      <c r="D5" s="81"/>
      <c r="E5" s="81"/>
      <c r="F5" s="81"/>
      <c r="G5" s="82"/>
      <c r="H5" s="14"/>
      <c r="I5" s="14"/>
    </row>
    <row r="7" spans="1:9" x14ac:dyDescent="0.2">
      <c r="A7" s="14" t="s">
        <v>35</v>
      </c>
    </row>
    <row r="8" spans="1:9" x14ac:dyDescent="0.2">
      <c r="A8" s="14" t="s">
        <v>36</v>
      </c>
    </row>
    <row r="9" spans="1:9" s="10" customFormat="1" x14ac:dyDescent="0.2">
      <c r="A9" s="14" t="s">
        <v>37</v>
      </c>
      <c r="B9" s="14"/>
      <c r="C9" s="30" t="s">
        <v>39</v>
      </c>
      <c r="D9" s="14" t="s">
        <v>1116</v>
      </c>
      <c r="F9" s="11"/>
      <c r="H9" s="7"/>
      <c r="I9" s="7"/>
    </row>
    <row r="10" spans="1:9" s="10" customFormat="1" x14ac:dyDescent="0.2">
      <c r="A10" s="7" t="s">
        <v>971</v>
      </c>
      <c r="B10" s="7"/>
      <c r="C10" s="31">
        <v>32.7029</v>
      </c>
      <c r="D10" s="54">
        <v>32.926200000000001</v>
      </c>
      <c r="F10" s="11"/>
      <c r="H10" s="7"/>
      <c r="I10" s="7"/>
    </row>
    <row r="11" spans="1:9" s="10" customFormat="1" x14ac:dyDescent="0.2">
      <c r="A11" s="7" t="s">
        <v>972</v>
      </c>
      <c r="B11" s="7"/>
      <c r="C11" s="31">
        <v>12.329499999999999</v>
      </c>
      <c r="D11" s="54">
        <v>12.4137</v>
      </c>
      <c r="F11" s="11"/>
      <c r="H11" s="7"/>
      <c r="I11" s="7"/>
    </row>
    <row r="12" spans="1:9" s="10" customFormat="1" x14ac:dyDescent="0.2">
      <c r="A12" s="7" t="s">
        <v>1153</v>
      </c>
      <c r="B12" s="7"/>
      <c r="C12" s="31">
        <v>12.4314</v>
      </c>
      <c r="D12" s="54">
        <v>12.516299999999999</v>
      </c>
      <c r="F12" s="11"/>
      <c r="H12" s="7"/>
      <c r="I12" s="7"/>
    </row>
    <row r="13" spans="1:9" s="10" customFormat="1" x14ac:dyDescent="0.2">
      <c r="A13" s="7" t="s">
        <v>1154</v>
      </c>
      <c r="B13" s="7"/>
      <c r="C13" s="31">
        <v>33.546599999999998</v>
      </c>
      <c r="D13" s="54">
        <v>33.775700000000001</v>
      </c>
      <c r="F13" s="11"/>
      <c r="H13" s="7"/>
      <c r="I13" s="7"/>
    </row>
    <row r="14" spans="1:9" s="10" customFormat="1" x14ac:dyDescent="0.2">
      <c r="A14" s="7" t="s">
        <v>1161</v>
      </c>
      <c r="B14" s="7"/>
      <c r="C14" s="31">
        <v>12.2859</v>
      </c>
      <c r="D14" s="54">
        <v>12.37</v>
      </c>
      <c r="F14" s="11"/>
      <c r="H14" s="7"/>
      <c r="I14" s="7"/>
    </row>
    <row r="15" spans="1:9" s="10" customFormat="1" x14ac:dyDescent="0.2">
      <c r="A15" s="7" t="s">
        <v>907</v>
      </c>
      <c r="B15" s="7"/>
      <c r="C15" s="31">
        <v>34.676299999999998</v>
      </c>
      <c r="D15" s="54">
        <v>34.9131</v>
      </c>
      <c r="F15" s="11"/>
      <c r="H15" s="7"/>
      <c r="I15" s="7"/>
    </row>
    <row r="16" spans="1:9" s="10" customFormat="1" x14ac:dyDescent="0.2">
      <c r="A16" s="7" t="s">
        <v>1162</v>
      </c>
      <c r="B16" s="7"/>
      <c r="C16" s="31">
        <v>12.3942</v>
      </c>
      <c r="D16" s="54">
        <v>12.4788</v>
      </c>
      <c r="F16" s="11"/>
      <c r="H16" s="7"/>
      <c r="I16" s="7"/>
    </row>
    <row r="17" spans="1:9" s="10" customFormat="1" x14ac:dyDescent="0.2">
      <c r="A17" s="7" t="s">
        <v>909</v>
      </c>
      <c r="B17" s="7"/>
      <c r="C17" s="31">
        <v>12.4262</v>
      </c>
      <c r="D17" s="54">
        <v>12.511100000000001</v>
      </c>
      <c r="F17" s="11"/>
      <c r="H17" s="7"/>
      <c r="I17" s="7"/>
    </row>
    <row r="18" spans="1:9" s="10" customFormat="1" x14ac:dyDescent="0.2">
      <c r="A18" s="7" t="s">
        <v>1163</v>
      </c>
      <c r="B18" s="7"/>
      <c r="C18" s="31">
        <v>34.0032</v>
      </c>
      <c r="D18" s="54">
        <v>34.235500000000002</v>
      </c>
      <c r="F18" s="11"/>
      <c r="H18" s="7"/>
      <c r="I18" s="7"/>
    </row>
    <row r="19" spans="1:9" s="10" customFormat="1" x14ac:dyDescent="0.2">
      <c r="A19" s="7" t="s">
        <v>1164</v>
      </c>
      <c r="B19" s="7"/>
      <c r="C19" s="31">
        <v>12.0688</v>
      </c>
      <c r="D19" s="54">
        <v>12.151199999999999</v>
      </c>
      <c r="F19" s="11"/>
      <c r="H19" s="7"/>
      <c r="I19" s="7"/>
    </row>
    <row r="20" spans="1:9" s="10" customFormat="1" x14ac:dyDescent="0.2">
      <c r="A20" s="7" t="s">
        <v>1165</v>
      </c>
      <c r="B20" s="7"/>
      <c r="C20" s="31">
        <v>12.113300000000001</v>
      </c>
      <c r="D20" s="54">
        <v>12.196</v>
      </c>
      <c r="F20" s="11"/>
      <c r="H20" s="7"/>
      <c r="I20" s="7"/>
    </row>
    <row r="22" spans="1:9" s="10" customFormat="1" x14ac:dyDescent="0.2">
      <c r="A22" s="7" t="s">
        <v>40</v>
      </c>
      <c r="B22" s="7"/>
      <c r="C22" s="7"/>
      <c r="D22" s="7"/>
      <c r="F22" s="11"/>
      <c r="H22" s="7"/>
      <c r="I22" s="7"/>
    </row>
    <row r="23" spans="1:9" s="10" customFormat="1" x14ac:dyDescent="0.2">
      <c r="A23" s="7" t="s">
        <v>1117</v>
      </c>
      <c r="B23" s="7"/>
      <c r="C23" s="7"/>
      <c r="D23" s="7"/>
      <c r="F23" s="11"/>
      <c r="H23" s="7"/>
      <c r="I23" s="7"/>
    </row>
    <row r="25" spans="1:9" s="10" customFormat="1" x14ac:dyDescent="0.2">
      <c r="A25" s="14" t="s">
        <v>41</v>
      </c>
      <c r="B25" s="7"/>
      <c r="C25" s="7"/>
      <c r="D25" s="30" t="s">
        <v>42</v>
      </c>
      <c r="F25" s="11"/>
      <c r="H25" s="7"/>
      <c r="I25" s="7"/>
    </row>
    <row r="27" spans="1:9" x14ac:dyDescent="0.2">
      <c r="A27" s="14" t="s">
        <v>1184</v>
      </c>
      <c r="D27" s="51" t="s">
        <v>1118</v>
      </c>
    </row>
    <row r="28" spans="1:9" x14ac:dyDescent="0.2">
      <c r="A28" s="7" t="s">
        <v>1135</v>
      </c>
      <c r="D28" s="32"/>
    </row>
    <row r="29" spans="1:9" x14ac:dyDescent="0.2">
      <c r="D29" s="32"/>
    </row>
    <row r="30" spans="1:9" x14ac:dyDescent="0.2">
      <c r="A30" s="14" t="s">
        <v>819</v>
      </c>
      <c r="D30" s="30" t="s">
        <v>42</v>
      </c>
    </row>
    <row r="32" spans="1:9" ht="24" customHeight="1" x14ac:dyDescent="0.25">
      <c r="A32" s="74" t="s">
        <v>1203</v>
      </c>
      <c r="B32" s="75"/>
      <c r="C32" s="75"/>
      <c r="D32" s="75"/>
      <c r="E32" s="75"/>
      <c r="F32" s="75"/>
      <c r="G32" s="75"/>
    </row>
    <row r="34" spans="1:7" x14ac:dyDescent="0.2">
      <c r="A34" s="14" t="s">
        <v>1191</v>
      </c>
    </row>
    <row r="35" spans="1:7" x14ac:dyDescent="0.2">
      <c r="A35" s="14"/>
    </row>
    <row r="36" spans="1:7" ht="27" customHeight="1" x14ac:dyDescent="0.25">
      <c r="A36" s="78" t="s">
        <v>1167</v>
      </c>
      <c r="B36" s="72"/>
      <c r="C36" s="72"/>
      <c r="D36" s="72"/>
      <c r="E36" s="72"/>
      <c r="F36" s="72"/>
      <c r="G36" s="72"/>
    </row>
    <row r="37" spans="1:7" x14ac:dyDescent="0.2">
      <c r="A37" s="38"/>
    </row>
    <row r="38" spans="1:7" ht="27.6" customHeight="1" x14ac:dyDescent="0.2">
      <c r="A38" s="71" t="s">
        <v>1122</v>
      </c>
      <c r="B38" s="71"/>
      <c r="C38" s="71"/>
      <c r="D38" s="71"/>
      <c r="E38" s="71"/>
      <c r="F38" s="71"/>
      <c r="G38" s="71"/>
    </row>
  </sheetData>
  <mergeCells count="5">
    <mergeCell ref="A1:G1"/>
    <mergeCell ref="A5:G5"/>
    <mergeCell ref="A32:G32"/>
    <mergeCell ref="A36:G36"/>
    <mergeCell ref="A38:G38"/>
  </mergeCells>
  <conditionalFormatting sqref="F2:F3 F39:F65456 F33:F35 F37 F6:F31">
    <cfRule type="cellIs" dxfId="9" priority="3"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84"/>
  <sheetViews>
    <sheetView showGridLines="0" zoomScaleNormal="100" zoomScaleSheetLayoutView="100" workbookViewId="0">
      <selection sqref="A1:G1"/>
    </sheetView>
  </sheetViews>
  <sheetFormatPr defaultColWidth="9.42578125" defaultRowHeight="11.25" x14ac:dyDescent="0.2"/>
  <cols>
    <col min="1" max="1" width="38.5703125" style="7" bestFit="1" customWidth="1"/>
    <col min="2" max="2" width="60.42578125" style="7" customWidth="1"/>
    <col min="3" max="3" width="15.5703125" style="7" bestFit="1" customWidth="1"/>
    <col min="4" max="4" width="15.42578125" style="7" bestFit="1" customWidth="1"/>
    <col min="5" max="5" width="22.85546875" style="10" customWidth="1"/>
    <col min="6" max="6" width="13.5703125" style="11" bestFit="1" customWidth="1"/>
    <col min="7" max="7" width="14.42578125" style="10" customWidth="1"/>
    <col min="8" max="16384" width="9.42578125" style="7"/>
  </cols>
  <sheetData>
    <row r="1" spans="1:9" s="1" customFormat="1" ht="15" customHeight="1" x14ac:dyDescent="0.2">
      <c r="A1" s="67" t="s">
        <v>1168</v>
      </c>
      <c r="B1" s="68"/>
      <c r="C1" s="68"/>
      <c r="D1" s="68"/>
      <c r="E1" s="68"/>
      <c r="F1" s="68"/>
      <c r="G1" s="68"/>
      <c r="H1" s="55"/>
    </row>
    <row r="2" spans="1:9" s="1" customFormat="1" ht="12" x14ac:dyDescent="0.2">
      <c r="A2" s="50" t="s">
        <v>1102</v>
      </c>
      <c r="E2" s="5"/>
      <c r="F2" s="9"/>
      <c r="G2" s="10"/>
    </row>
    <row r="3" spans="1:9" s="1" customFormat="1" ht="12" x14ac:dyDescent="0.2">
      <c r="A3" s="8" t="s">
        <v>7</v>
      </c>
      <c r="B3" s="2"/>
      <c r="C3" s="3"/>
      <c r="D3" s="3"/>
      <c r="E3" s="4"/>
      <c r="F3" s="9"/>
      <c r="G3" s="10"/>
    </row>
    <row r="4" spans="1:9" s="1" customFormat="1" ht="33.75" x14ac:dyDescent="0.2">
      <c r="A4" s="6" t="s">
        <v>2</v>
      </c>
      <c r="B4" s="6" t="s">
        <v>0</v>
      </c>
      <c r="C4" s="13" t="s">
        <v>1105</v>
      </c>
      <c r="D4" s="13" t="s">
        <v>1</v>
      </c>
      <c r="E4" s="40" t="s">
        <v>6</v>
      </c>
      <c r="F4" s="12" t="s">
        <v>3</v>
      </c>
      <c r="G4" s="12" t="s">
        <v>5</v>
      </c>
    </row>
    <row r="5" spans="1:9" x14ac:dyDescent="0.2">
      <c r="A5" s="16" t="s">
        <v>25</v>
      </c>
      <c r="B5" s="17"/>
      <c r="C5" s="17"/>
      <c r="D5" s="17"/>
      <c r="E5" s="18"/>
      <c r="F5" s="19"/>
      <c r="G5" s="18"/>
    </row>
    <row r="6" spans="1:9" x14ac:dyDescent="0.2">
      <c r="A6" s="20" t="s">
        <v>1106</v>
      </c>
      <c r="B6" s="21"/>
      <c r="C6" s="21"/>
      <c r="D6" s="21"/>
      <c r="E6" s="22"/>
      <c r="F6" s="23"/>
      <c r="G6" s="22"/>
    </row>
    <row r="7" spans="1:9" x14ac:dyDescent="0.2">
      <c r="A7" s="21" t="s">
        <v>1110</v>
      </c>
      <c r="B7" s="21" t="s">
        <v>1111</v>
      </c>
      <c r="C7" s="21" t="s">
        <v>1109</v>
      </c>
      <c r="D7" s="24">
        <v>688</v>
      </c>
      <c r="E7" s="22">
        <v>0</v>
      </c>
      <c r="F7" s="22">
        <v>0</v>
      </c>
      <c r="G7" s="22">
        <v>0</v>
      </c>
    </row>
    <row r="8" spans="1:9" x14ac:dyDescent="0.2">
      <c r="A8" s="21" t="s">
        <v>1107</v>
      </c>
      <c r="B8" s="21" t="s">
        <v>1108</v>
      </c>
      <c r="C8" s="21" t="s">
        <v>1109</v>
      </c>
      <c r="D8" s="24">
        <v>1400</v>
      </c>
      <c r="E8" s="22">
        <v>0</v>
      </c>
      <c r="F8" s="22">
        <v>0</v>
      </c>
      <c r="G8" s="22">
        <v>0</v>
      </c>
    </row>
    <row r="9" spans="1:9" x14ac:dyDescent="0.2">
      <c r="A9" s="21" t="s">
        <v>1169</v>
      </c>
      <c r="B9" s="21" t="s">
        <v>1170</v>
      </c>
      <c r="C9" s="21" t="s">
        <v>1109</v>
      </c>
      <c r="D9" s="24">
        <v>400</v>
      </c>
      <c r="E9" s="22">
        <v>0</v>
      </c>
      <c r="F9" s="22">
        <v>0</v>
      </c>
      <c r="G9" s="22">
        <v>0</v>
      </c>
    </row>
    <row r="10" spans="1:9" x14ac:dyDescent="0.2">
      <c r="A10" s="20" t="s">
        <v>27</v>
      </c>
      <c r="B10" s="20"/>
      <c r="C10" s="20"/>
      <c r="D10" s="20"/>
      <c r="E10" s="25">
        <f>SUM(E6:E9)</f>
        <v>0</v>
      </c>
      <c r="F10" s="25">
        <f>SUM(F6:F9)</f>
        <v>0</v>
      </c>
      <c r="G10" s="25"/>
      <c r="H10" s="14"/>
      <c r="I10" s="14"/>
    </row>
    <row r="11" spans="1:9" x14ac:dyDescent="0.2">
      <c r="A11" s="21"/>
      <c r="B11" s="21"/>
      <c r="C11" s="21"/>
      <c r="D11" s="21"/>
      <c r="E11" s="22"/>
      <c r="F11" s="23"/>
      <c r="G11" s="22"/>
    </row>
    <row r="12" spans="1:9" x14ac:dyDescent="0.2">
      <c r="A12" s="20" t="s">
        <v>30</v>
      </c>
      <c r="B12" s="20"/>
      <c r="C12" s="20"/>
      <c r="D12" s="20"/>
      <c r="E12" s="25">
        <f>E10</f>
        <v>0</v>
      </c>
      <c r="F12" s="25">
        <f>F10</f>
        <v>0</v>
      </c>
      <c r="G12" s="25"/>
      <c r="H12" s="14"/>
      <c r="I12" s="14"/>
    </row>
    <row r="13" spans="1:9" x14ac:dyDescent="0.2">
      <c r="A13" s="20"/>
      <c r="B13" s="20"/>
      <c r="C13" s="20"/>
      <c r="D13" s="20"/>
      <c r="E13" s="25"/>
      <c r="F13" s="26"/>
      <c r="G13" s="25"/>
      <c r="H13" s="14"/>
      <c r="I13" s="14"/>
    </row>
    <row r="14" spans="1:9" x14ac:dyDescent="0.2">
      <c r="A14" s="20" t="s">
        <v>32</v>
      </c>
      <c r="B14" s="20"/>
      <c r="C14" s="20"/>
      <c r="D14" s="20"/>
      <c r="E14" s="25">
        <f>491678.83/100000</f>
        <v>4.9167883000000003</v>
      </c>
      <c r="F14" s="25">
        <f>F16-(F12)</f>
        <v>100</v>
      </c>
      <c r="G14" s="25"/>
      <c r="H14" s="14"/>
      <c r="I14" s="14"/>
    </row>
    <row r="15" spans="1:9" x14ac:dyDescent="0.2">
      <c r="A15" s="20"/>
      <c r="B15" s="20"/>
      <c r="C15" s="20"/>
      <c r="D15" s="20"/>
      <c r="E15" s="25"/>
      <c r="F15" s="26"/>
      <c r="G15" s="25"/>
      <c r="H15" s="14"/>
      <c r="I15" s="14"/>
    </row>
    <row r="16" spans="1:9" x14ac:dyDescent="0.2">
      <c r="A16" s="27" t="s">
        <v>31</v>
      </c>
      <c r="B16" s="27"/>
      <c r="C16" s="27"/>
      <c r="D16" s="27"/>
      <c r="E16" s="28">
        <f>E14</f>
        <v>4.9167883000000003</v>
      </c>
      <c r="F16" s="28">
        <v>100</v>
      </c>
      <c r="G16" s="28"/>
      <c r="H16" s="14"/>
      <c r="I16" s="14"/>
    </row>
    <row r="18" spans="1:7" x14ac:dyDescent="0.2">
      <c r="A18" s="14" t="s">
        <v>34</v>
      </c>
    </row>
    <row r="19" spans="1:7" x14ac:dyDescent="0.2">
      <c r="A19" s="43" t="s">
        <v>1114</v>
      </c>
    </row>
    <row r="20" spans="1:7" ht="39" customHeight="1" x14ac:dyDescent="0.25">
      <c r="A20" s="74" t="s">
        <v>1115</v>
      </c>
      <c r="B20" s="75"/>
      <c r="C20" s="75"/>
      <c r="D20" s="75"/>
      <c r="E20" s="75"/>
      <c r="F20" s="75"/>
      <c r="G20" s="75"/>
    </row>
    <row r="21" spans="1:7" ht="15" x14ac:dyDescent="0.25">
      <c r="A21" s="56"/>
      <c r="B21" s="57"/>
      <c r="C21" s="57"/>
      <c r="D21" s="57"/>
      <c r="E21" s="57"/>
      <c r="F21" s="57"/>
      <c r="G21" s="57"/>
    </row>
    <row r="22" spans="1:7" x14ac:dyDescent="0.2">
      <c r="A22" s="14" t="s">
        <v>35</v>
      </c>
    </row>
    <row r="23" spans="1:7" x14ac:dyDescent="0.2">
      <c r="A23" s="14" t="s">
        <v>36</v>
      </c>
    </row>
    <row r="24" spans="1:7" x14ac:dyDescent="0.2">
      <c r="A24" s="14" t="s">
        <v>37</v>
      </c>
      <c r="B24" s="14"/>
      <c r="C24" s="30" t="s">
        <v>39</v>
      </c>
      <c r="D24" s="30" t="s">
        <v>1171</v>
      </c>
    </row>
    <row r="25" spans="1:7" x14ac:dyDescent="0.2">
      <c r="A25" s="7" t="s">
        <v>73</v>
      </c>
      <c r="C25" s="51" t="s">
        <v>1118</v>
      </c>
      <c r="D25" s="31">
        <v>24.933800000000002</v>
      </c>
    </row>
    <row r="26" spans="1:7" x14ac:dyDescent="0.2">
      <c r="A26" s="7" t="s">
        <v>75</v>
      </c>
      <c r="C26" s="51" t="s">
        <v>1118</v>
      </c>
      <c r="D26" s="31">
        <v>11.5593</v>
      </c>
    </row>
    <row r="27" spans="1:7" x14ac:dyDescent="0.2">
      <c r="A27" s="7" t="s">
        <v>74</v>
      </c>
      <c r="C27" s="51" t="s">
        <v>1118</v>
      </c>
      <c r="D27" s="31">
        <v>26.575900000000001</v>
      </c>
    </row>
    <row r="28" spans="1:7" x14ac:dyDescent="0.2">
      <c r="A28" s="7" t="s">
        <v>76</v>
      </c>
      <c r="C28" s="51" t="s">
        <v>1118</v>
      </c>
      <c r="D28" s="31">
        <v>12.480700000000001</v>
      </c>
    </row>
    <row r="30" spans="1:7" x14ac:dyDescent="0.2">
      <c r="A30" s="7" t="s">
        <v>40</v>
      </c>
    </row>
    <row r="31" spans="1:7" x14ac:dyDescent="0.2">
      <c r="A31" s="7" t="s">
        <v>1172</v>
      </c>
    </row>
    <row r="33" spans="1:7" x14ac:dyDescent="0.2">
      <c r="A33" s="14" t="s">
        <v>41</v>
      </c>
      <c r="D33" s="30" t="s">
        <v>42</v>
      </c>
    </row>
    <row r="35" spans="1:7" x14ac:dyDescent="0.2">
      <c r="A35" s="14" t="s">
        <v>1184</v>
      </c>
      <c r="D35" s="51" t="s">
        <v>1118</v>
      </c>
    </row>
    <row r="36" spans="1:7" x14ac:dyDescent="0.2">
      <c r="A36" s="7" t="s">
        <v>1119</v>
      </c>
      <c r="D36" s="32"/>
    </row>
    <row r="37" spans="1:7" x14ac:dyDescent="0.2">
      <c r="D37" s="32"/>
    </row>
    <row r="38" spans="1:7" x14ac:dyDescent="0.2">
      <c r="A38" s="14" t="s">
        <v>819</v>
      </c>
      <c r="D38" s="30" t="s">
        <v>42</v>
      </c>
    </row>
    <row r="39" spans="1:7" x14ac:dyDescent="0.2">
      <c r="A39" s="7" t="s">
        <v>820</v>
      </c>
    </row>
    <row r="40" spans="1:7" x14ac:dyDescent="0.2">
      <c r="A40" s="36" t="s">
        <v>821</v>
      </c>
    </row>
    <row r="42" spans="1:7" ht="36.75" customHeight="1" x14ac:dyDescent="0.25">
      <c r="A42" s="74" t="s">
        <v>1204</v>
      </c>
      <c r="B42" s="75"/>
      <c r="C42" s="75"/>
      <c r="D42" s="75"/>
      <c r="E42" s="75"/>
      <c r="F42" s="75"/>
      <c r="G42" s="75"/>
    </row>
    <row r="44" spans="1:7" ht="36.75" customHeight="1" x14ac:dyDescent="0.25">
      <c r="A44" s="74" t="s">
        <v>1205</v>
      </c>
      <c r="B44" s="75"/>
      <c r="C44" s="75"/>
      <c r="D44" s="75"/>
      <c r="E44" s="75"/>
      <c r="F44" s="75"/>
      <c r="G44" s="75"/>
    </row>
    <row r="45" spans="1:7" x14ac:dyDescent="0.2">
      <c r="A45" s="36" t="s">
        <v>1120</v>
      </c>
    </row>
    <row r="47" spans="1:7" ht="26.25" customHeight="1" x14ac:dyDescent="0.25">
      <c r="A47" s="74" t="s">
        <v>1166</v>
      </c>
      <c r="B47" s="75"/>
      <c r="C47" s="75"/>
      <c r="D47" s="75"/>
      <c r="E47" s="75"/>
      <c r="F47" s="75"/>
      <c r="G47" s="75"/>
    </row>
    <row r="48" spans="1:7" s="39" customFormat="1" ht="15" x14ac:dyDescent="0.25">
      <c r="A48" s="58"/>
      <c r="B48" s="59"/>
      <c r="C48" s="59"/>
      <c r="D48" s="59"/>
      <c r="E48" s="59"/>
      <c r="F48" s="59"/>
      <c r="G48" s="59"/>
    </row>
    <row r="49" spans="1:9" x14ac:dyDescent="0.2">
      <c r="A49" s="37" t="s">
        <v>793</v>
      </c>
      <c r="B49" s="39"/>
      <c r="C49" s="39"/>
      <c r="D49" s="39"/>
      <c r="E49" s="11"/>
      <c r="G49" s="11"/>
    </row>
    <row r="50" spans="1:9" x14ac:dyDescent="0.2">
      <c r="A50" s="37"/>
      <c r="B50" s="39"/>
      <c r="C50" s="39"/>
      <c r="D50" s="39"/>
      <c r="E50" s="11"/>
      <c r="G50" s="11"/>
    </row>
    <row r="51" spans="1:9" ht="48" customHeight="1" x14ac:dyDescent="0.2">
      <c r="A51" s="83" t="s">
        <v>1173</v>
      </c>
      <c r="B51" s="83"/>
      <c r="C51" s="83"/>
      <c r="D51" s="83"/>
      <c r="E51" s="83"/>
      <c r="F51" s="83"/>
      <c r="G51" s="83"/>
    </row>
    <row r="52" spans="1:9" ht="25.5" customHeight="1" x14ac:dyDescent="0.2">
      <c r="A52" s="71" t="s">
        <v>1174</v>
      </c>
      <c r="B52" s="71"/>
      <c r="C52" s="71"/>
      <c r="D52" s="71"/>
      <c r="E52" s="71"/>
      <c r="F52" s="71"/>
      <c r="G52" s="71"/>
    </row>
    <row r="54" spans="1:9" s="1" customFormat="1" ht="15" x14ac:dyDescent="0.2">
      <c r="A54" s="67" t="s">
        <v>1175</v>
      </c>
      <c r="B54" s="68"/>
      <c r="C54" s="68"/>
      <c r="D54" s="68"/>
      <c r="E54" s="68"/>
      <c r="F54" s="68"/>
      <c r="G54" s="68"/>
    </row>
    <row r="55" spans="1:9" x14ac:dyDescent="0.2">
      <c r="A55" s="8" t="s">
        <v>7</v>
      </c>
    </row>
    <row r="56" spans="1:9" s="1" customFormat="1" ht="33.75" x14ac:dyDescent="0.2">
      <c r="A56" s="6" t="s">
        <v>2</v>
      </c>
      <c r="B56" s="6" t="s">
        <v>0</v>
      </c>
      <c r="C56" s="13" t="s">
        <v>33</v>
      </c>
      <c r="D56" s="13" t="s">
        <v>1</v>
      </c>
      <c r="E56" s="40" t="s">
        <v>6</v>
      </c>
      <c r="F56" s="12" t="s">
        <v>3</v>
      </c>
      <c r="G56" s="12" t="s">
        <v>5</v>
      </c>
    </row>
    <row r="57" spans="1:9" x14ac:dyDescent="0.2">
      <c r="A57" s="16" t="s">
        <v>25</v>
      </c>
      <c r="B57" s="17"/>
      <c r="C57" s="17"/>
      <c r="D57" s="17"/>
      <c r="E57" s="18"/>
      <c r="F57" s="19"/>
      <c r="G57" s="18"/>
    </row>
    <row r="58" spans="1:9" x14ac:dyDescent="0.2">
      <c r="A58" s="20" t="s">
        <v>26</v>
      </c>
      <c r="B58" s="21"/>
      <c r="C58" s="21"/>
      <c r="D58" s="21"/>
      <c r="E58" s="22"/>
      <c r="F58" s="23"/>
      <c r="G58" s="22"/>
    </row>
    <row r="59" spans="1:9" x14ac:dyDescent="0.2">
      <c r="A59" s="21" t="s">
        <v>1124</v>
      </c>
      <c r="B59" s="21" t="s">
        <v>1125</v>
      </c>
      <c r="C59" s="21" t="s">
        <v>1126</v>
      </c>
      <c r="D59" s="24">
        <v>1450</v>
      </c>
      <c r="E59" s="22">
        <v>4150.3210958999998</v>
      </c>
      <c r="F59" s="23">
        <v>100</v>
      </c>
      <c r="G59" s="22">
        <v>4.165</v>
      </c>
      <c r="I59" s="32"/>
    </row>
    <row r="60" spans="1:9" x14ac:dyDescent="0.2">
      <c r="A60" s="20" t="s">
        <v>27</v>
      </c>
      <c r="B60" s="20"/>
      <c r="C60" s="20"/>
      <c r="D60" s="20"/>
      <c r="E60" s="25">
        <f>SUM(E59)</f>
        <v>4150.3210958999998</v>
      </c>
      <c r="F60" s="25">
        <f>SUM(F59)</f>
        <v>100</v>
      </c>
      <c r="G60" s="25"/>
      <c r="H60" s="14"/>
      <c r="I60" s="14"/>
    </row>
    <row r="61" spans="1:9" x14ac:dyDescent="0.2">
      <c r="A61" s="21"/>
      <c r="B61" s="21"/>
      <c r="C61" s="21"/>
      <c r="D61" s="21"/>
      <c r="E61" s="22"/>
      <c r="F61" s="23"/>
      <c r="G61" s="22"/>
    </row>
    <row r="62" spans="1:9" x14ac:dyDescent="0.2">
      <c r="A62" s="20" t="s">
        <v>30</v>
      </c>
      <c r="B62" s="20"/>
      <c r="C62" s="20"/>
      <c r="D62" s="20"/>
      <c r="E62" s="25">
        <f>E60</f>
        <v>4150.3210958999998</v>
      </c>
      <c r="F62" s="25">
        <f>F60</f>
        <v>100</v>
      </c>
      <c r="G62" s="25"/>
      <c r="H62" s="14"/>
      <c r="I62" s="14"/>
    </row>
    <row r="63" spans="1:9" x14ac:dyDescent="0.2">
      <c r="A63" s="20"/>
      <c r="B63" s="20"/>
      <c r="C63" s="20"/>
      <c r="D63" s="20"/>
      <c r="E63" s="25"/>
      <c r="F63" s="26"/>
      <c r="G63" s="25"/>
      <c r="H63" s="14"/>
      <c r="I63" s="14"/>
    </row>
    <row r="64" spans="1:9" x14ac:dyDescent="0.2">
      <c r="A64" s="20" t="s">
        <v>32</v>
      </c>
      <c r="B64" s="20"/>
      <c r="C64" s="20"/>
      <c r="D64" s="20"/>
      <c r="E64" s="52">
        <v>0</v>
      </c>
      <c r="F64" s="52">
        <v>0</v>
      </c>
      <c r="G64" s="25"/>
      <c r="H64" s="14"/>
      <c r="I64" s="32"/>
    </row>
    <row r="65" spans="1:9" x14ac:dyDescent="0.2">
      <c r="A65" s="20"/>
      <c r="B65" s="20"/>
      <c r="C65" s="20"/>
      <c r="D65" s="20"/>
      <c r="E65" s="25"/>
      <c r="F65" s="26"/>
      <c r="G65" s="25"/>
      <c r="H65" s="14"/>
      <c r="I65" s="14"/>
    </row>
    <row r="66" spans="1:9" x14ac:dyDescent="0.2">
      <c r="A66" s="27" t="s">
        <v>31</v>
      </c>
      <c r="B66" s="27"/>
      <c r="C66" s="27"/>
      <c r="D66" s="27"/>
      <c r="E66" s="28">
        <v>4150.3210908999999</v>
      </c>
      <c r="F66" s="29">
        <v>100</v>
      </c>
      <c r="G66" s="28"/>
      <c r="H66" s="14"/>
      <c r="I66" s="14"/>
    </row>
    <row r="67" spans="1:9" s="10" customFormat="1" x14ac:dyDescent="0.2">
      <c r="A67" s="7"/>
      <c r="B67" s="7"/>
      <c r="C67" s="7"/>
      <c r="D67" s="7"/>
      <c r="F67" s="15"/>
      <c r="H67" s="7"/>
      <c r="I67" s="7"/>
    </row>
    <row r="68" spans="1:9" s="10" customFormat="1" x14ac:dyDescent="0.2">
      <c r="A68" s="14" t="s">
        <v>34</v>
      </c>
      <c r="B68" s="7"/>
      <c r="C68" s="7"/>
      <c r="D68" s="7"/>
      <c r="F68" s="11"/>
      <c r="H68" s="7"/>
      <c r="I68" s="7"/>
    </row>
    <row r="69" spans="1:9" s="10" customFormat="1" x14ac:dyDescent="0.2">
      <c r="A69" s="37" t="s">
        <v>1127</v>
      </c>
      <c r="B69" s="7"/>
      <c r="C69" s="7"/>
      <c r="D69" s="7"/>
      <c r="F69" s="11"/>
      <c r="H69" s="7"/>
      <c r="I69" s="7"/>
    </row>
    <row r="70" spans="1:9" s="10" customFormat="1" x14ac:dyDescent="0.2">
      <c r="A70" s="71" t="s">
        <v>1128</v>
      </c>
      <c r="B70" s="71"/>
      <c r="C70" s="71"/>
      <c r="D70" s="71"/>
      <c r="E70" s="71"/>
      <c r="F70" s="71"/>
      <c r="G70" s="71"/>
      <c r="H70" s="7"/>
      <c r="I70" s="7"/>
    </row>
    <row r="72" spans="1:9" s="10" customFormat="1" x14ac:dyDescent="0.2">
      <c r="A72" s="14" t="s">
        <v>35</v>
      </c>
      <c r="B72" s="7"/>
      <c r="C72" s="7"/>
      <c r="D72" s="7"/>
      <c r="F72" s="11"/>
      <c r="H72" s="7"/>
      <c r="I72" s="7"/>
    </row>
    <row r="73" spans="1:9" s="10" customFormat="1" x14ac:dyDescent="0.2">
      <c r="A73" s="14" t="s">
        <v>36</v>
      </c>
      <c r="B73" s="7"/>
      <c r="C73" s="7"/>
      <c r="D73" s="7"/>
      <c r="F73" s="11"/>
      <c r="H73" s="7"/>
      <c r="I73" s="7"/>
    </row>
    <row r="74" spans="1:9" s="10" customFormat="1" x14ac:dyDescent="0.2">
      <c r="A74" s="14" t="s">
        <v>37</v>
      </c>
      <c r="B74" s="14"/>
      <c r="C74" s="30" t="s">
        <v>39</v>
      </c>
      <c r="D74" s="14" t="s">
        <v>38</v>
      </c>
      <c r="F74" s="60"/>
      <c r="G74" s="61"/>
      <c r="H74" s="7"/>
      <c r="I74" s="7"/>
    </row>
    <row r="75" spans="1:9" s="10" customFormat="1" x14ac:dyDescent="0.2">
      <c r="A75" s="7" t="s">
        <v>73</v>
      </c>
      <c r="B75" s="7"/>
      <c r="C75" s="31">
        <v>0.49530000000000002</v>
      </c>
      <c r="D75" s="62">
        <v>0.49430000000000002</v>
      </c>
      <c r="F75" s="11"/>
      <c r="H75" s="7"/>
      <c r="I75" s="7"/>
    </row>
    <row r="76" spans="1:9" s="10" customFormat="1" x14ac:dyDescent="0.2">
      <c r="A76" s="7" t="s">
        <v>75</v>
      </c>
      <c r="B76" s="7"/>
      <c r="C76" s="31">
        <v>0.2296</v>
      </c>
      <c r="D76" s="62">
        <v>0.22919999999999999</v>
      </c>
      <c r="F76" s="11"/>
      <c r="H76" s="7"/>
      <c r="I76" s="7"/>
    </row>
    <row r="77" spans="1:9" s="10" customFormat="1" x14ac:dyDescent="0.2">
      <c r="A77" s="7" t="s">
        <v>74</v>
      </c>
      <c r="B77" s="7"/>
      <c r="C77" s="31">
        <v>0.52370000000000005</v>
      </c>
      <c r="D77" s="62">
        <v>0.52259999999999995</v>
      </c>
      <c r="F77" s="11"/>
      <c r="H77" s="7"/>
      <c r="I77" s="7"/>
    </row>
    <row r="78" spans="1:9" s="10" customFormat="1" x14ac:dyDescent="0.2">
      <c r="A78" s="7" t="s">
        <v>76</v>
      </c>
      <c r="B78" s="7"/>
      <c r="C78" s="31">
        <v>0.24590000000000001</v>
      </c>
      <c r="D78" s="62">
        <v>0.24540000000000001</v>
      </c>
      <c r="F78" s="11"/>
      <c r="H78" s="7"/>
      <c r="I78" s="7"/>
    </row>
    <row r="80" spans="1:9" s="10" customFormat="1" x14ac:dyDescent="0.2">
      <c r="A80" s="7" t="s">
        <v>40</v>
      </c>
      <c r="B80" s="7"/>
      <c r="C80" s="7"/>
      <c r="D80" s="7"/>
      <c r="F80" s="11"/>
      <c r="H80" s="7"/>
      <c r="I80" s="7"/>
    </row>
    <row r="82" spans="1:9" s="10" customFormat="1" x14ac:dyDescent="0.2">
      <c r="A82" s="14" t="s">
        <v>1182</v>
      </c>
      <c r="B82" s="7"/>
      <c r="C82" s="7"/>
      <c r="D82" s="30" t="s">
        <v>42</v>
      </c>
      <c r="F82" s="11"/>
      <c r="H82" s="7"/>
      <c r="I82" s="7"/>
    </row>
    <row r="83" spans="1:9" x14ac:dyDescent="0.2">
      <c r="A83" s="7" t="s">
        <v>820</v>
      </c>
    </row>
    <row r="84" spans="1:9" x14ac:dyDescent="0.2">
      <c r="A84" s="36" t="s">
        <v>821</v>
      </c>
    </row>
  </sheetData>
  <mergeCells count="9">
    <mergeCell ref="A52:G52"/>
    <mergeCell ref="A54:G54"/>
    <mergeCell ref="A70:G70"/>
    <mergeCell ref="A1:G1"/>
    <mergeCell ref="A20:G20"/>
    <mergeCell ref="A42:G42"/>
    <mergeCell ref="A44:G44"/>
    <mergeCell ref="A47:G47"/>
    <mergeCell ref="A51:G51"/>
  </mergeCells>
  <conditionalFormatting sqref="F2:F3 F5:F6 F43 F45:F46 F55 F67:F69 F11 F13 F15 F53 F49:F50 F17:F19 F71:F65528 F22:F41">
    <cfRule type="cellIs" dxfId="8" priority="5" stopIfTrue="1" operator="between">
      <formula>0.009</formula>
      <formula>-0.009</formula>
    </cfRule>
  </conditionalFormatting>
  <conditionalFormatting sqref="F57:F58">
    <cfRule type="cellIs" dxfId="7" priority="4" stopIfTrue="1" operator="between">
      <formula>0.009</formula>
      <formula>-0.009</formula>
    </cfRule>
  </conditionalFormatting>
  <conditionalFormatting sqref="F59 F61 F63 F65:F66">
    <cfRule type="cellIs" dxfId="6" priority="3" stopIfTrue="1" operator="between">
      <formula>0.009</formula>
      <formula>-0.009</formula>
    </cfRule>
  </conditionalFormatting>
  <hyperlinks>
    <hyperlink ref="A40" r:id="rId1" tooltip="https://www.franklintempletonindia.com/investor/reports" xr:uid="{00000000-0004-0000-2200-000000000000}"/>
    <hyperlink ref="A84" r:id="rId2" tooltip="https://www.franklintempletonindia.com/investor/reports" xr:uid="{00000000-0004-0000-2200-000001000000}"/>
    <hyperlink ref="A45" r:id="rId3" xr:uid="{00000000-0004-0000-2200-000002000000}"/>
  </hyperlinks>
  <pageMargins left="0.7" right="0.7" top="0.75" bottom="0.75" header="0.3" footer="0.3"/>
  <pageSetup paperSize="9" scale="51" orientation="portrait" r:id="rId4"/>
  <headerFooter>
    <oddFooter>&amp;C&amp;1#&amp;"Calibri"&amp;10&amp;K000000PUBLIC</oddFooter>
    <evenFooter>&amp;LPUBLIC</evenFooter>
    <firstFooter>&amp;LPUBLIC</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53"/>
  <sheetViews>
    <sheetView workbookViewId="0">
      <selection sqref="A1:G1"/>
    </sheetView>
  </sheetViews>
  <sheetFormatPr defaultColWidth="9.140625" defaultRowHeight="11.25" x14ac:dyDescent="0.2"/>
  <cols>
    <col min="1" max="1" width="38.5703125" style="7" bestFit="1" customWidth="1"/>
    <col min="2" max="2" width="58" style="7" bestFit="1" customWidth="1"/>
    <col min="3" max="4" width="15.42578125" style="7" bestFit="1" customWidth="1"/>
    <col min="5" max="5" width="23.140625" style="10" customWidth="1"/>
    <col min="6" max="6" width="13.5703125" style="11" bestFit="1" customWidth="1"/>
    <col min="7" max="7" width="14.42578125" style="10" customWidth="1"/>
    <col min="8" max="16384" width="9.140625" style="7"/>
  </cols>
  <sheetData>
    <row r="1" spans="1:9" s="1" customFormat="1" ht="15" x14ac:dyDescent="0.2">
      <c r="A1" s="67" t="s">
        <v>1176</v>
      </c>
      <c r="B1" s="68"/>
      <c r="C1" s="68"/>
      <c r="D1" s="68"/>
      <c r="E1" s="68"/>
      <c r="F1" s="68"/>
      <c r="G1" s="68"/>
    </row>
    <row r="2" spans="1:9" s="1" customFormat="1" ht="12" x14ac:dyDescent="0.2">
      <c r="A2" s="50" t="s">
        <v>1102</v>
      </c>
      <c r="E2" s="5"/>
      <c r="F2" s="9"/>
      <c r="G2" s="10"/>
    </row>
    <row r="3" spans="1:9" s="1" customFormat="1" ht="12" x14ac:dyDescent="0.2">
      <c r="A3" s="8" t="s">
        <v>7</v>
      </c>
      <c r="B3" s="2"/>
      <c r="C3" s="3"/>
      <c r="D3" s="3"/>
      <c r="E3" s="4"/>
      <c r="F3" s="9"/>
      <c r="G3" s="10"/>
    </row>
    <row r="4" spans="1:9" s="1" customFormat="1" ht="33.75" x14ac:dyDescent="0.2">
      <c r="A4" s="6" t="s">
        <v>2</v>
      </c>
      <c r="B4" s="6" t="s">
        <v>0</v>
      </c>
      <c r="C4" s="13" t="s">
        <v>1105</v>
      </c>
      <c r="D4" s="13" t="s">
        <v>1</v>
      </c>
      <c r="E4" s="40" t="s">
        <v>6</v>
      </c>
      <c r="F4" s="12" t="s">
        <v>3</v>
      </c>
      <c r="G4" s="12" t="s">
        <v>5</v>
      </c>
    </row>
    <row r="5" spans="1:9" x14ac:dyDescent="0.2">
      <c r="A5" s="16" t="s">
        <v>25</v>
      </c>
      <c r="B5" s="17"/>
      <c r="C5" s="17"/>
      <c r="D5" s="17"/>
      <c r="E5" s="18"/>
      <c r="F5" s="19"/>
      <c r="G5" s="18"/>
    </row>
    <row r="6" spans="1:9" x14ac:dyDescent="0.2">
      <c r="A6" s="20" t="s">
        <v>26</v>
      </c>
      <c r="B6" s="21"/>
      <c r="C6" s="21"/>
      <c r="D6" s="21"/>
      <c r="E6" s="22"/>
      <c r="F6" s="23"/>
      <c r="G6" s="22"/>
    </row>
    <row r="7" spans="1:9" ht="33.75" x14ac:dyDescent="0.2">
      <c r="A7" s="21" t="s">
        <v>1146</v>
      </c>
      <c r="B7" s="21" t="s">
        <v>1147</v>
      </c>
      <c r="C7" s="41" t="s">
        <v>1143</v>
      </c>
      <c r="D7" s="24">
        <v>7551</v>
      </c>
      <c r="E7" s="22">
        <v>15109.917790400001</v>
      </c>
      <c r="F7" s="23">
        <v>96.002391498533797</v>
      </c>
      <c r="G7" s="22">
        <v>11.21</v>
      </c>
    </row>
    <row r="8" spans="1:9" x14ac:dyDescent="0.2">
      <c r="A8" s="20" t="s">
        <v>27</v>
      </c>
      <c r="B8" s="20"/>
      <c r="C8" s="20"/>
      <c r="D8" s="20"/>
      <c r="E8" s="25">
        <f>SUM(E6:E7)</f>
        <v>15109.917790400001</v>
      </c>
      <c r="F8" s="26">
        <f>SUM(F6:F7)</f>
        <v>96.002391498533797</v>
      </c>
      <c r="G8" s="25"/>
      <c r="H8" s="14"/>
      <c r="I8" s="14"/>
    </row>
    <row r="9" spans="1:9" x14ac:dyDescent="0.2">
      <c r="A9" s="21"/>
      <c r="B9" s="21"/>
      <c r="C9" s="21"/>
      <c r="D9" s="21"/>
      <c r="E9" s="22"/>
      <c r="F9" s="23"/>
      <c r="G9" s="22"/>
    </row>
    <row r="10" spans="1:9" x14ac:dyDescent="0.2">
      <c r="A10" s="20" t="s">
        <v>1106</v>
      </c>
      <c r="B10" s="21"/>
      <c r="C10" s="21"/>
      <c r="D10" s="21"/>
      <c r="E10" s="22"/>
      <c r="F10" s="23"/>
      <c r="G10" s="22"/>
    </row>
    <row r="11" spans="1:9" x14ac:dyDescent="0.2">
      <c r="A11" s="21" t="s">
        <v>1177</v>
      </c>
      <c r="B11" s="21" t="s">
        <v>1178</v>
      </c>
      <c r="C11" s="21" t="s">
        <v>1148</v>
      </c>
      <c r="D11" s="24">
        <v>750</v>
      </c>
      <c r="E11" s="22">
        <v>0</v>
      </c>
      <c r="F11" s="22">
        <v>0</v>
      </c>
      <c r="G11" s="22">
        <v>0</v>
      </c>
    </row>
    <row r="12" spans="1:9" x14ac:dyDescent="0.2">
      <c r="A12" s="20" t="s">
        <v>27</v>
      </c>
      <c r="B12" s="20"/>
      <c r="C12" s="20"/>
      <c r="D12" s="20"/>
      <c r="E12" s="25">
        <f>SUM(E10:E11)</f>
        <v>0</v>
      </c>
      <c r="F12" s="25">
        <f>SUM(F10:F11)</f>
        <v>0</v>
      </c>
      <c r="G12" s="25"/>
      <c r="H12" s="14"/>
      <c r="I12" s="14"/>
    </row>
    <row r="13" spans="1:9" x14ac:dyDescent="0.2">
      <c r="A13" s="21"/>
      <c r="B13" s="21"/>
      <c r="C13" s="21"/>
      <c r="D13" s="21"/>
      <c r="E13" s="22"/>
      <c r="F13" s="23"/>
      <c r="G13" s="22"/>
    </row>
    <row r="14" spans="1:9" x14ac:dyDescent="0.2">
      <c r="A14" s="20" t="s">
        <v>28</v>
      </c>
      <c r="B14" s="21"/>
      <c r="C14" s="21"/>
      <c r="D14" s="21"/>
      <c r="E14" s="22"/>
      <c r="F14" s="23"/>
      <c r="G14" s="22"/>
    </row>
    <row r="15" spans="1:9" x14ac:dyDescent="0.2">
      <c r="A15" s="21" t="s">
        <v>1151</v>
      </c>
      <c r="B15" s="21" t="s">
        <v>1152</v>
      </c>
      <c r="C15" s="21" t="s">
        <v>29</v>
      </c>
      <c r="D15" s="24">
        <v>17470.145</v>
      </c>
      <c r="E15" s="22">
        <v>627.64948010000001</v>
      </c>
      <c r="F15" s="23">
        <v>3.9878344772130099</v>
      </c>
      <c r="G15" s="22">
        <v>6.3951000000000002</v>
      </c>
    </row>
    <row r="16" spans="1:9" x14ac:dyDescent="0.2">
      <c r="A16" s="20" t="s">
        <v>27</v>
      </c>
      <c r="B16" s="20"/>
      <c r="C16" s="20"/>
      <c r="D16" s="20"/>
      <c r="E16" s="25">
        <f>SUM(E15:E15)</f>
        <v>627.64948010000001</v>
      </c>
      <c r="F16" s="26">
        <f>SUM(F15:F15)</f>
        <v>3.9878344772130099</v>
      </c>
      <c r="G16" s="25"/>
      <c r="H16" s="14"/>
      <c r="I16" s="14"/>
    </row>
    <row r="17" spans="1:9" x14ac:dyDescent="0.2">
      <c r="A17" s="21"/>
      <c r="B17" s="21"/>
      <c r="C17" s="21"/>
      <c r="D17" s="21"/>
      <c r="E17" s="22"/>
      <c r="F17" s="23"/>
      <c r="G17" s="22"/>
    </row>
    <row r="18" spans="1:9" x14ac:dyDescent="0.2">
      <c r="A18" s="20" t="s">
        <v>30</v>
      </c>
      <c r="B18" s="20"/>
      <c r="C18" s="20"/>
      <c r="D18" s="20"/>
      <c r="E18" s="25">
        <f>E8+E12+E16</f>
        <v>15737.567270500002</v>
      </c>
      <c r="F18" s="26">
        <f>F8+F12+F16</f>
        <v>99.99022597574681</v>
      </c>
      <c r="G18" s="25"/>
      <c r="H18" s="14"/>
      <c r="I18" s="14"/>
    </row>
    <row r="19" spans="1:9" x14ac:dyDescent="0.2">
      <c r="A19" s="20"/>
      <c r="B19" s="20"/>
      <c r="C19" s="20"/>
      <c r="D19" s="20"/>
      <c r="E19" s="25"/>
      <c r="F19" s="26"/>
      <c r="G19" s="25"/>
      <c r="H19" s="14"/>
      <c r="I19" s="14"/>
    </row>
    <row r="20" spans="1:9" x14ac:dyDescent="0.2">
      <c r="A20" s="20" t="s">
        <v>32</v>
      </c>
      <c r="B20" s="20"/>
      <c r="C20" s="20"/>
      <c r="D20" s="20"/>
      <c r="E20" s="25">
        <f>E22-(E8+E12+E16)</f>
        <v>1.5383439999986877</v>
      </c>
      <c r="F20" s="26">
        <f>F22-(F8+F12+F16)</f>
        <v>9.7740242531898502E-3</v>
      </c>
      <c r="G20" s="25"/>
      <c r="H20" s="14"/>
      <c r="I20" s="14"/>
    </row>
    <row r="21" spans="1:9" x14ac:dyDescent="0.2">
      <c r="A21" s="20"/>
      <c r="B21" s="20"/>
      <c r="C21" s="20"/>
      <c r="D21" s="20"/>
      <c r="E21" s="25"/>
      <c r="F21" s="26"/>
      <c r="G21" s="25"/>
      <c r="H21" s="14"/>
      <c r="I21" s="14"/>
    </row>
    <row r="22" spans="1:9" x14ac:dyDescent="0.2">
      <c r="A22" s="27" t="s">
        <v>31</v>
      </c>
      <c r="B22" s="27"/>
      <c r="C22" s="27"/>
      <c r="D22" s="27"/>
      <c r="E22" s="28">
        <v>15739.1056145</v>
      </c>
      <c r="F22" s="29">
        <v>100</v>
      </c>
      <c r="G22" s="28"/>
      <c r="H22" s="14"/>
      <c r="I22" s="14"/>
    </row>
    <row r="24" spans="1:9" x14ac:dyDescent="0.2">
      <c r="A24" s="14" t="s">
        <v>34</v>
      </c>
    </row>
    <row r="25" spans="1:9" x14ac:dyDescent="0.2">
      <c r="A25" s="14" t="s">
        <v>1114</v>
      </c>
    </row>
    <row r="26" spans="1:9" ht="37.5" customHeight="1" x14ac:dyDescent="0.25">
      <c r="A26" s="74" t="s">
        <v>1115</v>
      </c>
      <c r="B26" s="75"/>
      <c r="C26" s="75"/>
      <c r="D26" s="75"/>
      <c r="E26" s="75"/>
      <c r="F26" s="75"/>
      <c r="G26" s="75"/>
    </row>
    <row r="28" spans="1:9" x14ac:dyDescent="0.2">
      <c r="A28" s="14" t="s">
        <v>35</v>
      </c>
    </row>
    <row r="29" spans="1:9" x14ac:dyDescent="0.2">
      <c r="A29" s="14" t="s">
        <v>36</v>
      </c>
    </row>
    <row r="30" spans="1:9" x14ac:dyDescent="0.2">
      <c r="A30" s="14" t="s">
        <v>37</v>
      </c>
      <c r="B30" s="14"/>
      <c r="C30" s="30" t="s">
        <v>39</v>
      </c>
      <c r="D30" s="14" t="s">
        <v>38</v>
      </c>
    </row>
    <row r="31" spans="1:9" x14ac:dyDescent="0.2">
      <c r="A31" s="7" t="s">
        <v>73</v>
      </c>
      <c r="C31" s="31">
        <v>23.696999999999999</v>
      </c>
      <c r="D31" s="31">
        <v>24.1326</v>
      </c>
    </row>
    <row r="32" spans="1:9" x14ac:dyDescent="0.2">
      <c r="A32" s="7" t="s">
        <v>75</v>
      </c>
      <c r="C32" s="31">
        <v>12.7075</v>
      </c>
      <c r="D32" s="31">
        <v>12.9411</v>
      </c>
    </row>
    <row r="33" spans="1:7" x14ac:dyDescent="0.2">
      <c r="A33" s="7" t="s">
        <v>74</v>
      </c>
      <c r="C33" s="31">
        <v>23.912299999999998</v>
      </c>
      <c r="D33" s="31">
        <v>24.351900000000001</v>
      </c>
    </row>
    <row r="34" spans="1:7" x14ac:dyDescent="0.2">
      <c r="A34" s="7" t="s">
        <v>76</v>
      </c>
      <c r="C34" s="31">
        <v>13.104799999999999</v>
      </c>
      <c r="D34" s="31">
        <v>13.345700000000001</v>
      </c>
    </row>
    <row r="36" spans="1:7" x14ac:dyDescent="0.2">
      <c r="A36" s="7" t="s">
        <v>40</v>
      </c>
    </row>
    <row r="38" spans="1:7" x14ac:dyDescent="0.2">
      <c r="A38" s="14" t="s">
        <v>41</v>
      </c>
      <c r="D38" s="30" t="s">
        <v>42</v>
      </c>
    </row>
    <row r="40" spans="1:7" x14ac:dyDescent="0.2">
      <c r="A40" s="14" t="s">
        <v>1184</v>
      </c>
      <c r="D40" s="32">
        <v>3.1250083453078701</v>
      </c>
      <c r="E40" s="10" t="s">
        <v>43</v>
      </c>
    </row>
    <row r="42" spans="1:7" x14ac:dyDescent="0.2">
      <c r="A42" s="14" t="s">
        <v>819</v>
      </c>
      <c r="D42" s="30" t="s">
        <v>42</v>
      </c>
    </row>
    <row r="43" spans="1:7" x14ac:dyDescent="0.2">
      <c r="A43" s="7" t="s">
        <v>820</v>
      </c>
    </row>
    <row r="44" spans="1:7" x14ac:dyDescent="0.2">
      <c r="A44" s="36" t="s">
        <v>821</v>
      </c>
    </row>
    <row r="46" spans="1:7" ht="26.25" customHeight="1" x14ac:dyDescent="0.25">
      <c r="A46" s="74" t="s">
        <v>1206</v>
      </c>
      <c r="B46" s="75"/>
      <c r="C46" s="75"/>
      <c r="D46" s="75"/>
      <c r="E46" s="75"/>
      <c r="F46" s="75"/>
      <c r="G46" s="75"/>
    </row>
    <row r="48" spans="1:7" ht="47.25" customHeight="1" x14ac:dyDescent="0.25">
      <c r="A48" s="74" t="s">
        <v>1207</v>
      </c>
      <c r="B48" s="75"/>
      <c r="C48" s="75"/>
      <c r="D48" s="75"/>
      <c r="E48" s="75"/>
      <c r="F48" s="75"/>
      <c r="G48" s="75"/>
    </row>
    <row r="50" spans="1:7" ht="49.5" customHeight="1" x14ac:dyDescent="0.25">
      <c r="A50" s="74" t="s">
        <v>1208</v>
      </c>
      <c r="B50" s="75"/>
      <c r="C50" s="75"/>
      <c r="D50" s="75"/>
      <c r="E50" s="75"/>
      <c r="F50" s="75"/>
      <c r="G50" s="75"/>
    </row>
    <row r="51" spans="1:7" x14ac:dyDescent="0.2">
      <c r="A51" s="36" t="s">
        <v>1120</v>
      </c>
    </row>
    <row r="53" spans="1:7" ht="26.25" customHeight="1" x14ac:dyDescent="0.25">
      <c r="A53" s="74" t="s">
        <v>1195</v>
      </c>
      <c r="B53" s="75"/>
      <c r="C53" s="75"/>
      <c r="D53" s="75"/>
      <c r="E53" s="75"/>
      <c r="F53" s="75"/>
      <c r="G53" s="75"/>
    </row>
    <row r="55" spans="1:7" x14ac:dyDescent="0.2">
      <c r="A55" s="14" t="s">
        <v>1196</v>
      </c>
    </row>
    <row r="56" spans="1:7" x14ac:dyDescent="0.2">
      <c r="A56" s="14"/>
    </row>
    <row r="57" spans="1:7" x14ac:dyDescent="0.2">
      <c r="A57" s="37" t="s">
        <v>795</v>
      </c>
    </row>
    <row r="58" spans="1:7" x14ac:dyDescent="0.2">
      <c r="A58" s="37"/>
    </row>
    <row r="59" spans="1:7" x14ac:dyDescent="0.2">
      <c r="A59" s="38"/>
    </row>
    <row r="60" spans="1:7" x14ac:dyDescent="0.2">
      <c r="A60" s="39"/>
    </row>
    <row r="61" spans="1:7" x14ac:dyDescent="0.2">
      <c r="A61" s="39"/>
    </row>
    <row r="62" spans="1:7" x14ac:dyDescent="0.2">
      <c r="A62" s="39"/>
    </row>
    <row r="63" spans="1:7" x14ac:dyDescent="0.2">
      <c r="A63" s="39"/>
    </row>
    <row r="64" spans="1:7" x14ac:dyDescent="0.2">
      <c r="A64" s="39"/>
    </row>
    <row r="65" spans="1:1" x14ac:dyDescent="0.2">
      <c r="A65" s="39"/>
    </row>
    <row r="66" spans="1:1" x14ac:dyDescent="0.2">
      <c r="A66" s="39"/>
    </row>
    <row r="67" spans="1:1" x14ac:dyDescent="0.2">
      <c r="A67" s="39"/>
    </row>
    <row r="68" spans="1:1" x14ac:dyDescent="0.2">
      <c r="A68" s="39"/>
    </row>
    <row r="69" spans="1:1" x14ac:dyDescent="0.2">
      <c r="A69" s="39"/>
    </row>
    <row r="70" spans="1:1" x14ac:dyDescent="0.2">
      <c r="A70" s="39"/>
    </row>
    <row r="71" spans="1:1" x14ac:dyDescent="0.2">
      <c r="A71" s="37" t="s">
        <v>1179</v>
      </c>
    </row>
    <row r="72" spans="1:1" x14ac:dyDescent="0.2">
      <c r="A72" s="39"/>
    </row>
    <row r="73" spans="1:1" x14ac:dyDescent="0.2">
      <c r="A73" s="37" t="s">
        <v>796</v>
      </c>
    </row>
    <row r="74" spans="1:1" x14ac:dyDescent="0.2">
      <c r="A74" s="39"/>
    </row>
    <row r="75" spans="1:1" x14ac:dyDescent="0.2">
      <c r="A75" s="39"/>
    </row>
    <row r="76" spans="1:1" x14ac:dyDescent="0.2">
      <c r="A76" s="39"/>
    </row>
    <row r="77" spans="1:1" x14ac:dyDescent="0.2">
      <c r="A77" s="39"/>
    </row>
    <row r="78" spans="1:1" x14ac:dyDescent="0.2">
      <c r="A78" s="39"/>
    </row>
    <row r="79" spans="1:1" x14ac:dyDescent="0.2">
      <c r="A79" s="39"/>
    </row>
    <row r="80" spans="1:1" x14ac:dyDescent="0.2">
      <c r="A80" s="39"/>
    </row>
    <row r="81" spans="1:7" x14ac:dyDescent="0.2">
      <c r="A81" s="39"/>
    </row>
    <row r="82" spans="1:7" x14ac:dyDescent="0.2">
      <c r="A82" s="39"/>
    </row>
    <row r="83" spans="1:7" x14ac:dyDescent="0.2">
      <c r="A83" s="39"/>
    </row>
    <row r="84" spans="1:7" x14ac:dyDescent="0.2">
      <c r="A84" s="39"/>
    </row>
    <row r="85" spans="1:7" x14ac:dyDescent="0.2">
      <c r="A85" s="39"/>
    </row>
    <row r="86" spans="1:7" x14ac:dyDescent="0.2">
      <c r="A86" s="39"/>
    </row>
    <row r="87" spans="1:7" x14ac:dyDescent="0.2">
      <c r="A87" s="38"/>
    </row>
    <row r="88" spans="1:7" x14ac:dyDescent="0.2">
      <c r="A88" s="38"/>
    </row>
    <row r="89" spans="1:7" x14ac:dyDescent="0.2">
      <c r="A89" s="14" t="s">
        <v>818</v>
      </c>
    </row>
    <row r="91" spans="1:7" s="1" customFormat="1" ht="15" x14ac:dyDescent="0.2">
      <c r="A91" s="67" t="s">
        <v>1180</v>
      </c>
      <c r="B91" s="68"/>
      <c r="C91" s="68"/>
      <c r="D91" s="68"/>
      <c r="E91" s="68"/>
      <c r="F91" s="68"/>
      <c r="G91" s="68"/>
    </row>
    <row r="92" spans="1:7" x14ac:dyDescent="0.2">
      <c r="A92" s="14" t="s">
        <v>7</v>
      </c>
    </row>
    <row r="93" spans="1:7" s="1" customFormat="1" ht="33.75" x14ac:dyDescent="0.2">
      <c r="A93" s="6" t="s">
        <v>2</v>
      </c>
      <c r="B93" s="6" t="s">
        <v>0</v>
      </c>
      <c r="C93" s="13" t="s">
        <v>33</v>
      </c>
      <c r="D93" s="13" t="s">
        <v>1</v>
      </c>
      <c r="E93" s="40" t="s">
        <v>6</v>
      </c>
      <c r="F93" s="12" t="s">
        <v>3</v>
      </c>
      <c r="G93" s="12" t="s">
        <v>5</v>
      </c>
    </row>
    <row r="94" spans="1:7" x14ac:dyDescent="0.2">
      <c r="A94" s="16" t="s">
        <v>25</v>
      </c>
      <c r="B94" s="17"/>
      <c r="C94" s="17"/>
      <c r="D94" s="17"/>
      <c r="E94" s="18"/>
      <c r="F94" s="19"/>
      <c r="G94" s="18"/>
    </row>
    <row r="95" spans="1:7" x14ac:dyDescent="0.2">
      <c r="A95" s="20" t="s">
        <v>26</v>
      </c>
      <c r="B95" s="21"/>
      <c r="C95" s="21"/>
      <c r="D95" s="21"/>
      <c r="E95" s="22"/>
      <c r="F95" s="23"/>
      <c r="G95" s="22"/>
    </row>
    <row r="96" spans="1:7" x14ac:dyDescent="0.2">
      <c r="A96" s="21" t="s">
        <v>1124</v>
      </c>
      <c r="B96" s="21" t="s">
        <v>1125</v>
      </c>
      <c r="C96" s="21" t="s">
        <v>1126</v>
      </c>
      <c r="D96" s="24">
        <v>3370</v>
      </c>
      <c r="E96" s="22">
        <v>9645.9186848999998</v>
      </c>
      <c r="F96" s="23">
        <v>100.000000362848</v>
      </c>
      <c r="G96" s="22">
        <v>4.165</v>
      </c>
    </row>
    <row r="97" spans="1:9" x14ac:dyDescent="0.2">
      <c r="A97" s="20" t="s">
        <v>27</v>
      </c>
      <c r="B97" s="20"/>
      <c r="C97" s="20"/>
      <c r="D97" s="20"/>
      <c r="E97" s="25">
        <f>SUM(E95:E96)</f>
        <v>9645.9186848999998</v>
      </c>
      <c r="F97" s="26">
        <f>SUM(F95:F96)</f>
        <v>100.000000362848</v>
      </c>
      <c r="G97" s="25"/>
      <c r="H97" s="14"/>
      <c r="I97" s="14"/>
    </row>
    <row r="98" spans="1:9" x14ac:dyDescent="0.2">
      <c r="A98" s="21"/>
      <c r="B98" s="21"/>
      <c r="C98" s="21"/>
      <c r="D98" s="21"/>
      <c r="E98" s="22"/>
      <c r="F98" s="23"/>
      <c r="G98" s="22"/>
    </row>
    <row r="99" spans="1:9" x14ac:dyDescent="0.2">
      <c r="A99" s="20" t="s">
        <v>30</v>
      </c>
      <c r="B99" s="20"/>
      <c r="C99" s="20"/>
      <c r="D99" s="20"/>
      <c r="E99" s="25">
        <f>E97</f>
        <v>9645.9186848999998</v>
      </c>
      <c r="F99" s="26">
        <f>F97</f>
        <v>100.000000362848</v>
      </c>
      <c r="G99" s="25"/>
      <c r="H99" s="14"/>
      <c r="I99" s="14"/>
    </row>
    <row r="100" spans="1:9" x14ac:dyDescent="0.2">
      <c r="A100" s="20"/>
      <c r="B100" s="20"/>
      <c r="C100" s="20"/>
      <c r="D100" s="20"/>
      <c r="E100" s="25"/>
      <c r="F100" s="26"/>
      <c r="G100" s="25"/>
      <c r="H100" s="14"/>
      <c r="I100" s="14"/>
    </row>
    <row r="101" spans="1:9" x14ac:dyDescent="0.2">
      <c r="A101" s="20" t="s">
        <v>32</v>
      </c>
      <c r="B101" s="20"/>
      <c r="C101" s="20"/>
      <c r="D101" s="20"/>
      <c r="E101" s="52">
        <v>0</v>
      </c>
      <c r="F101" s="52">
        <v>0</v>
      </c>
      <c r="G101" s="25"/>
      <c r="H101" s="14"/>
      <c r="I101" s="14"/>
    </row>
    <row r="102" spans="1:9" x14ac:dyDescent="0.2">
      <c r="A102" s="20"/>
      <c r="B102" s="20"/>
      <c r="C102" s="20"/>
      <c r="D102" s="20"/>
      <c r="E102" s="25"/>
      <c r="F102" s="26"/>
      <c r="G102" s="25"/>
      <c r="H102" s="14"/>
      <c r="I102" s="14"/>
    </row>
    <row r="103" spans="1:9" x14ac:dyDescent="0.2">
      <c r="A103" s="27" t="s">
        <v>31</v>
      </c>
      <c r="B103" s="27"/>
      <c r="C103" s="27"/>
      <c r="D103" s="27"/>
      <c r="E103" s="28">
        <v>9645.9186499000007</v>
      </c>
      <c r="F103" s="29">
        <v>100</v>
      </c>
      <c r="G103" s="28"/>
      <c r="H103" s="14"/>
      <c r="I103" s="14"/>
    </row>
    <row r="105" spans="1:9" x14ac:dyDescent="0.2">
      <c r="A105" s="14" t="s">
        <v>34</v>
      </c>
    </row>
    <row r="106" spans="1:9" x14ac:dyDescent="0.2">
      <c r="A106" s="37" t="s">
        <v>1127</v>
      </c>
    </row>
    <row r="107" spans="1:9" x14ac:dyDescent="0.2">
      <c r="A107" s="71" t="s">
        <v>1128</v>
      </c>
      <c r="B107" s="71"/>
      <c r="C107" s="71"/>
      <c r="D107" s="71"/>
      <c r="E107" s="71"/>
      <c r="F107" s="71"/>
      <c r="G107" s="71"/>
    </row>
    <row r="109" spans="1:9" x14ac:dyDescent="0.2">
      <c r="A109" s="14" t="s">
        <v>35</v>
      </c>
    </row>
    <row r="110" spans="1:9" x14ac:dyDescent="0.2">
      <c r="A110" s="14" t="s">
        <v>36</v>
      </c>
    </row>
    <row r="111" spans="1:9" x14ac:dyDescent="0.2">
      <c r="A111" s="14" t="s">
        <v>37</v>
      </c>
      <c r="B111" s="14"/>
      <c r="C111" s="30" t="s">
        <v>39</v>
      </c>
      <c r="D111" s="14" t="s">
        <v>38</v>
      </c>
    </row>
    <row r="112" spans="1:9" x14ac:dyDescent="0.2">
      <c r="A112" s="7" t="s">
        <v>73</v>
      </c>
      <c r="C112" s="31">
        <v>0.52690000000000003</v>
      </c>
      <c r="D112" s="31">
        <v>0.52580000000000005</v>
      </c>
    </row>
    <row r="113" spans="1:7" x14ac:dyDescent="0.2">
      <c r="A113" s="7" t="s">
        <v>75</v>
      </c>
      <c r="C113" s="31">
        <v>0.28249999999999997</v>
      </c>
      <c r="D113" s="31">
        <v>0.28189999999999998</v>
      </c>
    </row>
    <row r="114" spans="1:7" x14ac:dyDescent="0.2">
      <c r="A114" s="7" t="s">
        <v>74</v>
      </c>
      <c r="C114" s="31">
        <v>0.55740000000000001</v>
      </c>
      <c r="D114" s="31">
        <v>0.55630000000000002</v>
      </c>
    </row>
    <row r="115" spans="1:7" x14ac:dyDescent="0.2">
      <c r="A115" s="7" t="s">
        <v>76</v>
      </c>
      <c r="C115" s="31">
        <v>0.30549999999999999</v>
      </c>
      <c r="D115" s="31">
        <v>0.30480000000000002</v>
      </c>
    </row>
    <row r="117" spans="1:7" x14ac:dyDescent="0.2">
      <c r="A117" s="7" t="s">
        <v>40</v>
      </c>
    </row>
    <row r="119" spans="1:7" x14ac:dyDescent="0.2">
      <c r="A119" s="14" t="s">
        <v>1182</v>
      </c>
      <c r="D119" s="30" t="s">
        <v>42</v>
      </c>
    </row>
    <row r="120" spans="1:7" x14ac:dyDescent="0.2">
      <c r="A120" s="7" t="s">
        <v>820</v>
      </c>
    </row>
    <row r="121" spans="1:7" x14ac:dyDescent="0.2">
      <c r="A121" s="36" t="s">
        <v>821</v>
      </c>
    </row>
    <row r="123" spans="1:7" s="1" customFormat="1" ht="15" x14ac:dyDescent="0.2">
      <c r="A123" s="67" t="s">
        <v>1181</v>
      </c>
      <c r="B123" s="68"/>
      <c r="C123" s="68"/>
      <c r="D123" s="68"/>
      <c r="E123" s="68"/>
      <c r="F123" s="68"/>
      <c r="G123" s="68"/>
    </row>
    <row r="124" spans="1:7" x14ac:dyDescent="0.2">
      <c r="A124" s="14" t="s">
        <v>7</v>
      </c>
    </row>
    <row r="125" spans="1:7" s="1" customFormat="1" ht="33.75" x14ac:dyDescent="0.2">
      <c r="A125" s="6" t="s">
        <v>2</v>
      </c>
      <c r="B125" s="6" t="s">
        <v>0</v>
      </c>
      <c r="C125" s="13" t="s">
        <v>33</v>
      </c>
      <c r="D125" s="13" t="s">
        <v>1</v>
      </c>
      <c r="E125" s="40" t="s">
        <v>6</v>
      </c>
      <c r="F125" s="12" t="s">
        <v>3</v>
      </c>
      <c r="G125" s="12" t="s">
        <v>5</v>
      </c>
    </row>
    <row r="126" spans="1:7" x14ac:dyDescent="0.2">
      <c r="A126" s="16" t="s">
        <v>25</v>
      </c>
      <c r="B126" s="17"/>
      <c r="C126" s="17"/>
      <c r="D126" s="17"/>
      <c r="E126" s="18"/>
      <c r="F126" s="19"/>
      <c r="G126" s="18"/>
    </row>
    <row r="127" spans="1:7" x14ac:dyDescent="0.2">
      <c r="A127" s="20" t="s">
        <v>26</v>
      </c>
      <c r="B127" s="21"/>
      <c r="C127" s="21"/>
      <c r="D127" s="21"/>
      <c r="E127" s="22"/>
      <c r="F127" s="23"/>
      <c r="G127" s="22"/>
    </row>
    <row r="128" spans="1:7" ht="22.5" x14ac:dyDescent="0.2">
      <c r="A128" s="21" t="s">
        <v>1130</v>
      </c>
      <c r="B128" s="21" t="s">
        <v>1131</v>
      </c>
      <c r="C128" s="41" t="s">
        <v>1132</v>
      </c>
      <c r="D128" s="24">
        <v>1695</v>
      </c>
      <c r="E128" s="22">
        <v>0</v>
      </c>
      <c r="F128" s="23">
        <v>100</v>
      </c>
      <c r="G128" s="22">
        <v>0</v>
      </c>
    </row>
    <row r="129" spans="1:9" x14ac:dyDescent="0.2">
      <c r="A129" s="20" t="s">
        <v>27</v>
      </c>
      <c r="B129" s="20"/>
      <c r="C129" s="20"/>
      <c r="D129" s="20"/>
      <c r="E129" s="25">
        <v>0</v>
      </c>
      <c r="F129" s="26">
        <v>100</v>
      </c>
      <c r="G129" s="25"/>
      <c r="H129" s="14"/>
      <c r="I129" s="14"/>
    </row>
    <row r="130" spans="1:9" x14ac:dyDescent="0.2">
      <c r="A130" s="21"/>
      <c r="B130" s="21"/>
      <c r="C130" s="21"/>
      <c r="D130" s="21"/>
      <c r="E130" s="22"/>
      <c r="F130" s="23"/>
      <c r="G130" s="22"/>
    </row>
    <row r="131" spans="1:9" x14ac:dyDescent="0.2">
      <c r="A131" s="20" t="s">
        <v>30</v>
      </c>
      <c r="B131" s="20"/>
      <c r="C131" s="20"/>
      <c r="D131" s="20"/>
      <c r="E131" s="25">
        <v>0</v>
      </c>
      <c r="F131" s="26">
        <v>100</v>
      </c>
      <c r="G131" s="25"/>
      <c r="H131" s="14"/>
      <c r="I131" s="14"/>
    </row>
    <row r="132" spans="1:9" x14ac:dyDescent="0.2">
      <c r="A132" s="20"/>
      <c r="B132" s="20"/>
      <c r="C132" s="20"/>
      <c r="D132" s="20"/>
      <c r="E132" s="25"/>
      <c r="F132" s="26"/>
      <c r="G132" s="25"/>
      <c r="H132" s="14"/>
      <c r="I132" s="14"/>
    </row>
    <row r="133" spans="1:9" x14ac:dyDescent="0.2">
      <c r="A133" s="20" t="s">
        <v>32</v>
      </c>
      <c r="B133" s="20"/>
      <c r="C133" s="20"/>
      <c r="D133" s="20"/>
      <c r="E133" s="52">
        <v>0</v>
      </c>
      <c r="F133" s="52">
        <v>0</v>
      </c>
      <c r="G133" s="25"/>
      <c r="H133" s="14"/>
      <c r="I133" s="14"/>
    </row>
    <row r="134" spans="1:9" x14ac:dyDescent="0.2">
      <c r="A134" s="20"/>
      <c r="B134" s="20"/>
      <c r="C134" s="20"/>
      <c r="D134" s="20"/>
      <c r="E134" s="25"/>
      <c r="F134" s="26"/>
      <c r="G134" s="25"/>
      <c r="H134" s="14"/>
      <c r="I134" s="14"/>
    </row>
    <row r="135" spans="1:9" x14ac:dyDescent="0.2">
      <c r="A135" s="27" t="s">
        <v>31</v>
      </c>
      <c r="B135" s="27"/>
      <c r="C135" s="27"/>
      <c r="D135" s="27"/>
      <c r="E135" s="28">
        <v>3.9999999999999998E-7</v>
      </c>
      <c r="F135" s="29">
        <v>100</v>
      </c>
      <c r="G135" s="28"/>
      <c r="H135" s="14"/>
      <c r="I135" s="14"/>
    </row>
    <row r="137" spans="1:9" x14ac:dyDescent="0.2">
      <c r="A137" s="14" t="s">
        <v>34</v>
      </c>
    </row>
    <row r="138" spans="1:9" x14ac:dyDescent="0.2">
      <c r="A138" s="14" t="s">
        <v>1127</v>
      </c>
    </row>
    <row r="139" spans="1:9" ht="23.25" customHeight="1" x14ac:dyDescent="0.2">
      <c r="A139" s="84" t="s">
        <v>1133</v>
      </c>
      <c r="B139" s="84"/>
      <c r="C139" s="84"/>
      <c r="D139" s="84"/>
      <c r="E139" s="84"/>
      <c r="F139" s="84"/>
      <c r="G139" s="84"/>
    </row>
    <row r="141" spans="1:9" x14ac:dyDescent="0.2">
      <c r="A141" s="14" t="s">
        <v>35</v>
      </c>
    </row>
    <row r="142" spans="1:9" x14ac:dyDescent="0.2">
      <c r="A142" s="14" t="s">
        <v>36</v>
      </c>
    </row>
    <row r="143" spans="1:9" x14ac:dyDescent="0.2">
      <c r="A143" s="14" t="s">
        <v>37</v>
      </c>
      <c r="B143" s="14"/>
      <c r="C143" s="30" t="s">
        <v>39</v>
      </c>
      <c r="D143" s="14" t="s">
        <v>38</v>
      </c>
    </row>
    <row r="144" spans="1:9" x14ac:dyDescent="0.2">
      <c r="A144" s="7" t="s">
        <v>73</v>
      </c>
      <c r="C144" s="31">
        <v>0</v>
      </c>
      <c r="D144" s="31">
        <v>0</v>
      </c>
    </row>
    <row r="145" spans="1:4" x14ac:dyDescent="0.2">
      <c r="A145" s="7" t="s">
        <v>75</v>
      </c>
      <c r="C145" s="31">
        <v>0</v>
      </c>
      <c r="D145" s="31">
        <v>0</v>
      </c>
    </row>
    <row r="146" spans="1:4" x14ac:dyDescent="0.2">
      <c r="A146" s="7" t="s">
        <v>74</v>
      </c>
      <c r="C146" s="31">
        <v>0</v>
      </c>
      <c r="D146" s="31">
        <v>0</v>
      </c>
    </row>
    <row r="147" spans="1:4" x14ac:dyDescent="0.2">
      <c r="A147" s="7" t="s">
        <v>76</v>
      </c>
      <c r="C147" s="31">
        <v>0</v>
      </c>
      <c r="D147" s="31">
        <v>0</v>
      </c>
    </row>
    <row r="149" spans="1:4" x14ac:dyDescent="0.2">
      <c r="A149" s="7" t="s">
        <v>40</v>
      </c>
    </row>
    <row r="151" spans="1:4" x14ac:dyDescent="0.2">
      <c r="A151" s="14" t="s">
        <v>1182</v>
      </c>
      <c r="D151" s="30" t="s">
        <v>42</v>
      </c>
    </row>
    <row r="152" spans="1:4" x14ac:dyDescent="0.2">
      <c r="A152" s="7" t="s">
        <v>820</v>
      </c>
    </row>
    <row r="153" spans="1:4" x14ac:dyDescent="0.2">
      <c r="A153" s="36" t="s">
        <v>821</v>
      </c>
    </row>
  </sheetData>
  <mergeCells count="10">
    <mergeCell ref="A91:G91"/>
    <mergeCell ref="A107:G107"/>
    <mergeCell ref="A123:G123"/>
    <mergeCell ref="A139:G139"/>
    <mergeCell ref="A1:G1"/>
    <mergeCell ref="A26:G26"/>
    <mergeCell ref="A46:G46"/>
    <mergeCell ref="A48:G48"/>
    <mergeCell ref="A50:G50"/>
    <mergeCell ref="A53:G53"/>
  </mergeCells>
  <conditionalFormatting sqref="F2:F3 F5:F10 F94:F100 F126:F127 F92 F13:F23 F47 F49 F51:F52 F54:F85 F102:F104 F108:F122 F136 F140:F65565 F124 F89:F90 F27:F45">
    <cfRule type="cellIs" dxfId="5" priority="6" stopIfTrue="1" operator="between">
      <formula>0.009</formula>
      <formula>-0.009</formula>
    </cfRule>
  </conditionalFormatting>
  <conditionalFormatting sqref="F24:F25">
    <cfRule type="cellIs" dxfId="4" priority="5" stopIfTrue="1" operator="between">
      <formula>0.009</formula>
      <formula>-0.009</formula>
    </cfRule>
  </conditionalFormatting>
  <conditionalFormatting sqref="F105:F106">
    <cfRule type="cellIs" dxfId="3" priority="4" stopIfTrue="1" operator="between">
      <formula>0.009</formula>
      <formula>-0.009</formula>
    </cfRule>
  </conditionalFormatting>
  <conditionalFormatting sqref="F128:F132 F134:F135">
    <cfRule type="cellIs" dxfId="2" priority="3" stopIfTrue="1" operator="between">
      <formula>0.009</formula>
      <formula>-0.009</formula>
    </cfRule>
  </conditionalFormatting>
  <conditionalFormatting sqref="F137:F138">
    <cfRule type="cellIs" dxfId="1" priority="2" stopIfTrue="1" operator="between">
      <formula>0.009</formula>
      <formula>-0.009</formula>
    </cfRule>
  </conditionalFormatting>
  <conditionalFormatting sqref="F86:F88">
    <cfRule type="cellIs" dxfId="0" priority="1" stopIfTrue="1" operator="between">
      <formula>0.009</formula>
      <formula>-0.009</formula>
    </cfRule>
  </conditionalFormatting>
  <hyperlinks>
    <hyperlink ref="A44" r:id="rId1" tooltip="https://www.franklintempletonindia.com/investor/reports" xr:uid="{00000000-0004-0000-2300-000000000000}"/>
    <hyperlink ref="A51" r:id="rId2" tooltip="https://www.franklintempletonindia.com/download/en-in/valuation-policy/a0e293eb-f28b-4edc-9535-c7d9e7321ddc/fair_valuation_reliance_big_reliance_infra_november_4_2020-kgox4tdb-en-in.pdf" xr:uid="{00000000-0004-0000-2300-000001000000}"/>
    <hyperlink ref="A121" r:id="rId3" tooltip="https://www.franklintempletonindia.com/investor/reports" xr:uid="{00000000-0004-0000-2300-000002000000}"/>
    <hyperlink ref="A153" r:id="rId4" tooltip="https://www.franklintempletonindia.com/investor/reports" xr:uid="{00000000-0004-0000-23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4"/>
  <sheetViews>
    <sheetView workbookViewId="0">
      <selection sqref="A1:G1"/>
    </sheetView>
  </sheetViews>
  <sheetFormatPr defaultColWidth="9.140625" defaultRowHeight="11.25" x14ac:dyDescent="0.2"/>
  <cols>
    <col min="1" max="1" width="38.5703125" style="7" bestFit="1" customWidth="1"/>
    <col min="2" max="2" width="53.85546875" style="7" bestFit="1" customWidth="1"/>
    <col min="3" max="3" width="24.5703125" style="7" bestFit="1" customWidth="1"/>
    <col min="4" max="4" width="15.42578125" style="7" bestFit="1" customWidth="1"/>
    <col min="5" max="5" width="23.140625" style="10" customWidth="1"/>
    <col min="6" max="6" width="13.5703125" style="11" bestFit="1" customWidth="1"/>
    <col min="7" max="7" width="14.42578125" style="10" customWidth="1"/>
    <col min="8" max="16384" width="9.140625" style="7"/>
  </cols>
  <sheetData>
    <row r="1" spans="1:9" s="1" customFormat="1" ht="15" x14ac:dyDescent="0.2">
      <c r="A1" s="67" t="s">
        <v>983</v>
      </c>
      <c r="B1" s="68"/>
      <c r="C1" s="68"/>
      <c r="D1" s="68"/>
      <c r="E1" s="68"/>
      <c r="F1" s="68"/>
      <c r="G1" s="68"/>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33</v>
      </c>
      <c r="D4" s="13" t="s">
        <v>1</v>
      </c>
      <c r="E4" s="40" t="s">
        <v>6</v>
      </c>
      <c r="F4" s="12" t="s">
        <v>3</v>
      </c>
      <c r="G4" s="12" t="s">
        <v>5</v>
      </c>
    </row>
    <row r="5" spans="1:9" x14ac:dyDescent="0.2">
      <c r="A5" s="16" t="s">
        <v>25</v>
      </c>
      <c r="B5" s="17"/>
      <c r="C5" s="17"/>
      <c r="D5" s="17"/>
      <c r="E5" s="18"/>
      <c r="F5" s="19"/>
      <c r="G5" s="18"/>
    </row>
    <row r="6" spans="1:9" x14ac:dyDescent="0.2">
      <c r="A6" s="20" t="s">
        <v>26</v>
      </c>
      <c r="B6" s="21"/>
      <c r="C6" s="21"/>
      <c r="D6" s="21"/>
      <c r="E6" s="22"/>
      <c r="F6" s="23"/>
      <c r="G6" s="22"/>
    </row>
    <row r="7" spans="1:9" x14ac:dyDescent="0.2">
      <c r="A7" s="21" t="s">
        <v>984</v>
      </c>
      <c r="B7" s="21" t="s">
        <v>985</v>
      </c>
      <c r="C7" s="21" t="s">
        <v>986</v>
      </c>
      <c r="D7" s="24">
        <v>250</v>
      </c>
      <c r="E7" s="22">
        <v>2649.7397944999998</v>
      </c>
      <c r="F7" s="23">
        <v>8.3937460570240905</v>
      </c>
      <c r="G7" s="22">
        <v>6.6421616327744397</v>
      </c>
    </row>
    <row r="8" spans="1:9" x14ac:dyDescent="0.2">
      <c r="A8" s="21" t="s">
        <v>987</v>
      </c>
      <c r="B8" s="21" t="s">
        <v>988</v>
      </c>
      <c r="C8" s="21" t="s">
        <v>989</v>
      </c>
      <c r="D8" s="24">
        <v>100</v>
      </c>
      <c r="E8" s="22">
        <v>1020.7225068</v>
      </c>
      <c r="F8" s="23">
        <v>3.2334063648634399</v>
      </c>
      <c r="G8" s="22">
        <v>9.4540876048543794</v>
      </c>
    </row>
    <row r="9" spans="1:9" x14ac:dyDescent="0.2">
      <c r="A9" s="20" t="s">
        <v>27</v>
      </c>
      <c r="B9" s="20"/>
      <c r="C9" s="20"/>
      <c r="D9" s="20"/>
      <c r="E9" s="25">
        <f>SUM(E6:E8)</f>
        <v>3670.4623013</v>
      </c>
      <c r="F9" s="26">
        <f>SUM(F6:F8)</f>
        <v>11.62715242188753</v>
      </c>
      <c r="G9" s="25"/>
      <c r="H9" s="14"/>
      <c r="I9" s="14"/>
    </row>
    <row r="10" spans="1:9" x14ac:dyDescent="0.2">
      <c r="A10" s="21"/>
      <c r="B10" s="21"/>
      <c r="C10" s="21"/>
      <c r="D10" s="21"/>
      <c r="E10" s="22"/>
      <c r="F10" s="23"/>
      <c r="G10" s="22"/>
    </row>
    <row r="11" spans="1:9" x14ac:dyDescent="0.2">
      <c r="A11" s="20" t="s">
        <v>44</v>
      </c>
      <c r="B11" s="21"/>
      <c r="C11" s="21"/>
      <c r="D11" s="21"/>
      <c r="E11" s="22"/>
      <c r="F11" s="23"/>
      <c r="G11" s="22"/>
    </row>
    <row r="12" spans="1:9" x14ac:dyDescent="0.2">
      <c r="A12" s="20" t="s">
        <v>45</v>
      </c>
      <c r="B12" s="21"/>
      <c r="C12" s="21"/>
      <c r="D12" s="21"/>
      <c r="E12" s="22"/>
      <c r="F12" s="23"/>
      <c r="G12" s="22"/>
    </row>
    <row r="13" spans="1:9" x14ac:dyDescent="0.2">
      <c r="A13" s="21" t="s">
        <v>990</v>
      </c>
      <c r="B13" s="21" t="s">
        <v>991</v>
      </c>
      <c r="C13" s="21" t="s">
        <v>46</v>
      </c>
      <c r="D13" s="24">
        <v>500</v>
      </c>
      <c r="E13" s="22">
        <v>2388.8674999999998</v>
      </c>
      <c r="F13" s="23">
        <v>7.5673646146306499</v>
      </c>
      <c r="G13" s="22">
        <v>7.415</v>
      </c>
    </row>
    <row r="14" spans="1:9" x14ac:dyDescent="0.2">
      <c r="A14" s="21" t="s">
        <v>945</v>
      </c>
      <c r="B14" s="21" t="s">
        <v>946</v>
      </c>
      <c r="C14" s="21" t="s">
        <v>48</v>
      </c>
      <c r="D14" s="24">
        <v>500</v>
      </c>
      <c r="E14" s="22">
        <v>2382.7150000000001</v>
      </c>
      <c r="F14" s="23">
        <v>7.5478749565430796</v>
      </c>
      <c r="G14" s="22">
        <v>7.4550000000000001</v>
      </c>
    </row>
    <row r="15" spans="1:9" x14ac:dyDescent="0.2">
      <c r="A15" s="20" t="s">
        <v>27</v>
      </c>
      <c r="B15" s="20"/>
      <c r="C15" s="20"/>
      <c r="D15" s="20"/>
      <c r="E15" s="25">
        <f>SUM(E12:E14)</f>
        <v>4771.5825000000004</v>
      </c>
      <c r="F15" s="26">
        <f>SUM(F12:F14)</f>
        <v>15.11523957117373</v>
      </c>
      <c r="G15" s="25"/>
      <c r="H15" s="14"/>
      <c r="I15" s="14"/>
    </row>
    <row r="16" spans="1:9" x14ac:dyDescent="0.2">
      <c r="A16" s="21"/>
      <c r="B16" s="21"/>
      <c r="C16" s="21"/>
      <c r="D16" s="21"/>
      <c r="E16" s="22"/>
      <c r="F16" s="23"/>
      <c r="G16" s="22"/>
    </row>
    <row r="17" spans="1:9" x14ac:dyDescent="0.2">
      <c r="A17" s="20" t="s">
        <v>52</v>
      </c>
      <c r="B17" s="21"/>
      <c r="C17" s="21"/>
      <c r="D17" s="21"/>
      <c r="E17" s="22"/>
      <c r="F17" s="23"/>
      <c r="G17" s="22"/>
    </row>
    <row r="18" spans="1:9" x14ac:dyDescent="0.2">
      <c r="A18" s="21" t="s">
        <v>957</v>
      </c>
      <c r="B18" s="21" t="s">
        <v>958</v>
      </c>
      <c r="C18" s="21" t="s">
        <v>46</v>
      </c>
      <c r="D18" s="24">
        <v>500</v>
      </c>
      <c r="E18" s="22">
        <v>2334.9775</v>
      </c>
      <c r="F18" s="23">
        <v>7.3966538995816</v>
      </c>
      <c r="G18" s="22">
        <v>7.77</v>
      </c>
    </row>
    <row r="19" spans="1:9" x14ac:dyDescent="0.2">
      <c r="A19" s="21" t="s">
        <v>865</v>
      </c>
      <c r="B19" s="21" t="s">
        <v>866</v>
      </c>
      <c r="C19" s="21" t="s">
        <v>46</v>
      </c>
      <c r="D19" s="24">
        <v>100</v>
      </c>
      <c r="E19" s="22">
        <v>496.077</v>
      </c>
      <c r="F19" s="23">
        <v>1.5714540617812101</v>
      </c>
      <c r="G19" s="22">
        <v>6.5601000000000003</v>
      </c>
    </row>
    <row r="20" spans="1:9" x14ac:dyDescent="0.2">
      <c r="A20" s="21" t="s">
        <v>891</v>
      </c>
      <c r="B20" s="21" t="s">
        <v>892</v>
      </c>
      <c r="C20" s="21" t="s">
        <v>51</v>
      </c>
      <c r="D20" s="24">
        <v>100</v>
      </c>
      <c r="E20" s="22">
        <v>491.52949999999998</v>
      </c>
      <c r="F20" s="23">
        <v>1.55704866232518</v>
      </c>
      <c r="G20" s="22">
        <v>7.2298999999999998</v>
      </c>
    </row>
    <row r="21" spans="1:9" x14ac:dyDescent="0.2">
      <c r="A21" s="20" t="s">
        <v>27</v>
      </c>
      <c r="B21" s="20"/>
      <c r="C21" s="20"/>
      <c r="D21" s="20"/>
      <c r="E21" s="25">
        <f>SUM(E17:E20)</f>
        <v>3322.5840000000003</v>
      </c>
      <c r="F21" s="26">
        <f>SUM(F17:F20)</f>
        <v>10.525156623687989</v>
      </c>
      <c r="G21" s="25"/>
      <c r="H21" s="14"/>
      <c r="I21" s="14"/>
    </row>
    <row r="22" spans="1:9" x14ac:dyDescent="0.2">
      <c r="A22" s="21"/>
      <c r="B22" s="21"/>
      <c r="C22" s="21"/>
      <c r="D22" s="21"/>
      <c r="E22" s="22"/>
      <c r="F22" s="23"/>
      <c r="G22" s="22"/>
    </row>
    <row r="23" spans="1:9" x14ac:dyDescent="0.2">
      <c r="A23" s="20" t="s">
        <v>59</v>
      </c>
      <c r="B23" s="21"/>
      <c r="C23" s="21"/>
      <c r="D23" s="21"/>
      <c r="E23" s="22"/>
      <c r="F23" s="23"/>
      <c r="G23" s="22"/>
    </row>
    <row r="24" spans="1:9" x14ac:dyDescent="0.2">
      <c r="A24" s="21" t="s">
        <v>992</v>
      </c>
      <c r="B24" s="21" t="s">
        <v>993</v>
      </c>
      <c r="C24" s="21" t="s">
        <v>62</v>
      </c>
      <c r="D24" s="24">
        <v>7500000</v>
      </c>
      <c r="E24" s="22">
        <v>7524.1237499999997</v>
      </c>
      <c r="F24" s="23">
        <v>23.834636212285599</v>
      </c>
      <c r="G24" s="22">
        <v>6.7271009483717403</v>
      </c>
    </row>
    <row r="25" spans="1:9" x14ac:dyDescent="0.2">
      <c r="A25" s="21" t="s">
        <v>994</v>
      </c>
      <c r="B25" s="21" t="s">
        <v>995</v>
      </c>
      <c r="C25" s="21" t="s">
        <v>62</v>
      </c>
      <c r="D25" s="24">
        <v>3000000</v>
      </c>
      <c r="E25" s="22">
        <v>3011.0221667000001</v>
      </c>
      <c r="F25" s="23">
        <v>9.5382027668567204</v>
      </c>
      <c r="G25" s="22">
        <v>7.6602196195258196</v>
      </c>
    </row>
    <row r="26" spans="1:9" x14ac:dyDescent="0.2">
      <c r="A26" s="21" t="s">
        <v>996</v>
      </c>
      <c r="B26" s="21" t="s">
        <v>997</v>
      </c>
      <c r="C26" s="21" t="s">
        <v>62</v>
      </c>
      <c r="D26" s="24">
        <v>2500000</v>
      </c>
      <c r="E26" s="22">
        <v>2504.6677777999998</v>
      </c>
      <c r="F26" s="23">
        <v>7.9341923790789197</v>
      </c>
      <c r="G26" s="22">
        <v>6.9955762876243002</v>
      </c>
    </row>
    <row r="27" spans="1:9" x14ac:dyDescent="0.2">
      <c r="A27" s="21" t="s">
        <v>72</v>
      </c>
      <c r="B27" s="21" t="s">
        <v>71</v>
      </c>
      <c r="C27" s="21" t="s">
        <v>62</v>
      </c>
      <c r="D27" s="24">
        <v>2000000</v>
      </c>
      <c r="E27" s="22">
        <v>2015.58</v>
      </c>
      <c r="F27" s="23">
        <v>6.3848785124990197</v>
      </c>
      <c r="G27" s="22">
        <v>7.3571593688999997</v>
      </c>
    </row>
    <row r="28" spans="1:9" x14ac:dyDescent="0.2">
      <c r="A28" s="21" t="s">
        <v>998</v>
      </c>
      <c r="B28" s="21" t="s">
        <v>999</v>
      </c>
      <c r="C28" s="21" t="s">
        <v>62</v>
      </c>
      <c r="D28" s="24">
        <v>1500000</v>
      </c>
      <c r="E28" s="22">
        <v>1524.2308333000001</v>
      </c>
      <c r="F28" s="23">
        <v>4.8284011032187504</v>
      </c>
      <c r="G28" s="22">
        <v>7.30056279271124</v>
      </c>
    </row>
    <row r="29" spans="1:9" x14ac:dyDescent="0.2">
      <c r="A29" s="21" t="s">
        <v>1000</v>
      </c>
      <c r="B29" s="21" t="s">
        <v>1001</v>
      </c>
      <c r="C29" s="21" t="s">
        <v>62</v>
      </c>
      <c r="D29" s="24">
        <v>500000</v>
      </c>
      <c r="E29" s="22">
        <v>495.39933330000002</v>
      </c>
      <c r="F29" s="23">
        <v>1.5693073746978601</v>
      </c>
      <c r="G29" s="22">
        <v>7.7614153699574304</v>
      </c>
    </row>
    <row r="30" spans="1:9" x14ac:dyDescent="0.2">
      <c r="A30" s="21" t="s">
        <v>64</v>
      </c>
      <c r="B30" s="21" t="s">
        <v>63</v>
      </c>
      <c r="C30" s="21" t="s">
        <v>62</v>
      </c>
      <c r="D30" s="24">
        <v>500000</v>
      </c>
      <c r="E30" s="22">
        <v>484.28616670000002</v>
      </c>
      <c r="F30" s="23">
        <v>1.5341035035391</v>
      </c>
      <c r="G30" s="22">
        <v>7.2672418600999906</v>
      </c>
    </row>
    <row r="31" spans="1:9" x14ac:dyDescent="0.2">
      <c r="A31" s="20" t="s">
        <v>27</v>
      </c>
      <c r="B31" s="20"/>
      <c r="C31" s="20"/>
      <c r="D31" s="20"/>
      <c r="E31" s="25">
        <f>SUM(E24:E30)</f>
        <v>17559.310027799998</v>
      </c>
      <c r="F31" s="26">
        <f>SUM(F24:F30)</f>
        <v>55.623721852175969</v>
      </c>
      <c r="G31" s="25"/>
      <c r="H31" s="14"/>
      <c r="I31" s="14"/>
    </row>
    <row r="32" spans="1:9" x14ac:dyDescent="0.2">
      <c r="A32" s="21"/>
      <c r="B32" s="21"/>
      <c r="C32" s="21"/>
      <c r="D32" s="21"/>
      <c r="E32" s="22"/>
      <c r="F32" s="23"/>
      <c r="G32" s="22"/>
    </row>
    <row r="33" spans="1:9" x14ac:dyDescent="0.2">
      <c r="A33" s="20" t="s">
        <v>30</v>
      </c>
      <c r="B33" s="20"/>
      <c r="C33" s="20"/>
      <c r="D33" s="20"/>
      <c r="E33" s="25">
        <f>E9+E15+E21+E31</f>
        <v>29323.9388291</v>
      </c>
      <c r="F33" s="26">
        <f>F9+F15+F21+F31</f>
        <v>92.891270468925228</v>
      </c>
      <c r="G33" s="25"/>
      <c r="H33" s="14"/>
      <c r="I33" s="14"/>
    </row>
    <row r="34" spans="1:9" x14ac:dyDescent="0.2">
      <c r="A34" s="20"/>
      <c r="B34" s="20"/>
      <c r="C34" s="20"/>
      <c r="D34" s="20"/>
      <c r="E34" s="25"/>
      <c r="F34" s="26"/>
      <c r="G34" s="25"/>
      <c r="H34" s="14"/>
      <c r="I34" s="14"/>
    </row>
    <row r="35" spans="1:9" x14ac:dyDescent="0.2">
      <c r="A35" s="20" t="s">
        <v>32</v>
      </c>
      <c r="B35" s="20"/>
      <c r="C35" s="20"/>
      <c r="D35" s="20"/>
      <c r="E35" s="25">
        <f>E37-(E9+E15+E21+E31)</f>
        <v>2244.0854653999995</v>
      </c>
      <c r="F35" s="26">
        <f>F37-(F9+F15+F21+F31)</f>
        <v>7.108729531074772</v>
      </c>
      <c r="G35" s="25"/>
      <c r="H35" s="14"/>
      <c r="I35" s="14"/>
    </row>
    <row r="36" spans="1:9" x14ac:dyDescent="0.2">
      <c r="A36" s="20"/>
      <c r="B36" s="20"/>
      <c r="C36" s="20"/>
      <c r="D36" s="20"/>
      <c r="E36" s="25"/>
      <c r="F36" s="26"/>
      <c r="G36" s="25"/>
      <c r="H36" s="14"/>
      <c r="I36" s="14"/>
    </row>
    <row r="37" spans="1:9" x14ac:dyDescent="0.2">
      <c r="A37" s="27" t="s">
        <v>31</v>
      </c>
      <c r="B37" s="27"/>
      <c r="C37" s="27"/>
      <c r="D37" s="27"/>
      <c r="E37" s="28">
        <v>31568.024294499999</v>
      </c>
      <c r="F37" s="29">
        <v>100</v>
      </c>
      <c r="G37" s="28"/>
      <c r="H37" s="14"/>
      <c r="I37" s="14"/>
    </row>
    <row r="39" spans="1:9" x14ac:dyDescent="0.2">
      <c r="A39" s="14" t="s">
        <v>55</v>
      </c>
    </row>
    <row r="40" spans="1:9" x14ac:dyDescent="0.2">
      <c r="A40" s="14" t="s">
        <v>34</v>
      </c>
    </row>
    <row r="41" spans="1:9" x14ac:dyDescent="0.2">
      <c r="A41" s="14"/>
    </row>
    <row r="42" spans="1:9" ht="36.75" customHeight="1" x14ac:dyDescent="0.2">
      <c r="A42" s="73" t="s">
        <v>1002</v>
      </c>
      <c r="B42" s="73"/>
      <c r="C42" s="73"/>
      <c r="D42" s="73"/>
      <c r="E42" s="73"/>
      <c r="F42" s="73"/>
      <c r="G42" s="73"/>
    </row>
    <row r="44" spans="1:9" x14ac:dyDescent="0.2">
      <c r="A44" s="14" t="s">
        <v>35</v>
      </c>
    </row>
    <row r="45" spans="1:9" x14ac:dyDescent="0.2">
      <c r="A45" s="14" t="s">
        <v>36</v>
      </c>
    </row>
    <row r="46" spans="1:9" x14ac:dyDescent="0.2">
      <c r="A46" s="14" t="s">
        <v>37</v>
      </c>
      <c r="B46" s="14"/>
      <c r="C46" s="30" t="s">
        <v>39</v>
      </c>
      <c r="D46" s="14" t="s">
        <v>38</v>
      </c>
    </row>
    <row r="47" spans="1:9" x14ac:dyDescent="0.2">
      <c r="A47" s="7" t="s">
        <v>73</v>
      </c>
      <c r="C47" s="31">
        <v>32.554499999999997</v>
      </c>
      <c r="D47" s="31">
        <v>33.5578</v>
      </c>
    </row>
    <row r="48" spans="1:9" x14ac:dyDescent="0.2">
      <c r="A48" s="7" t="s">
        <v>922</v>
      </c>
      <c r="C48" s="31">
        <v>10.0398</v>
      </c>
      <c r="D48" s="31">
        <v>10.121700000000001</v>
      </c>
    </row>
    <row r="49" spans="1:5" x14ac:dyDescent="0.2">
      <c r="A49" s="7" t="s">
        <v>74</v>
      </c>
      <c r="C49" s="31">
        <v>34.774799999999999</v>
      </c>
      <c r="D49" s="31">
        <v>35.973700000000001</v>
      </c>
    </row>
    <row r="50" spans="1:5" x14ac:dyDescent="0.2">
      <c r="A50" s="7" t="s">
        <v>924</v>
      </c>
      <c r="C50" s="31">
        <v>10</v>
      </c>
      <c r="D50" s="31">
        <v>10.020099999999999</v>
      </c>
    </row>
    <row r="52" spans="1:5" x14ac:dyDescent="0.2">
      <c r="A52" s="14" t="s">
        <v>41</v>
      </c>
    </row>
    <row r="53" spans="1:5" x14ac:dyDescent="0.2">
      <c r="A53" s="69" t="s">
        <v>56</v>
      </c>
      <c r="B53" s="70"/>
      <c r="C53" s="33" t="s">
        <v>57</v>
      </c>
    </row>
    <row r="54" spans="1:5" x14ac:dyDescent="0.2">
      <c r="A54" s="65" t="s">
        <v>922</v>
      </c>
      <c r="B54" s="66"/>
      <c r="C54" s="34">
        <v>0.22430687999999999</v>
      </c>
    </row>
    <row r="55" spans="1:5" x14ac:dyDescent="0.2">
      <c r="A55" s="65" t="s">
        <v>924</v>
      </c>
      <c r="B55" s="66"/>
      <c r="C55" s="34">
        <v>0.31203032000000003</v>
      </c>
    </row>
    <row r="56" spans="1:5" x14ac:dyDescent="0.2">
      <c r="A56" s="7" t="s">
        <v>58</v>
      </c>
    </row>
    <row r="57" spans="1:5" x14ac:dyDescent="0.2">
      <c r="A57" s="7" t="s">
        <v>40</v>
      </c>
    </row>
    <row r="59" spans="1:5" x14ac:dyDescent="0.2">
      <c r="A59" s="14" t="s">
        <v>1184</v>
      </c>
      <c r="D59" s="32">
        <v>3.0263142165788701</v>
      </c>
      <c r="E59" s="10" t="s">
        <v>43</v>
      </c>
    </row>
    <row r="61" spans="1:5" x14ac:dyDescent="0.2">
      <c r="A61" s="14" t="s">
        <v>819</v>
      </c>
      <c r="D61" s="30" t="s">
        <v>42</v>
      </c>
    </row>
    <row r="63" spans="1:5" x14ac:dyDescent="0.2">
      <c r="A63" s="14" t="s">
        <v>1183</v>
      </c>
    </row>
    <row r="64" spans="1:5" ht="15" x14ac:dyDescent="0.25">
      <c r="A64" s="47"/>
    </row>
    <row r="65" spans="1:1" x14ac:dyDescent="0.2">
      <c r="A65" s="37" t="s">
        <v>795</v>
      </c>
    </row>
    <row r="66" spans="1:1" x14ac:dyDescent="0.2">
      <c r="A66" s="39"/>
    </row>
    <row r="67" spans="1:1" x14ac:dyDescent="0.2">
      <c r="A67" s="39"/>
    </row>
    <row r="68" spans="1:1" x14ac:dyDescent="0.2">
      <c r="A68" s="39"/>
    </row>
    <row r="69" spans="1:1" x14ac:dyDescent="0.2">
      <c r="A69" s="39"/>
    </row>
    <row r="70" spans="1:1" x14ac:dyDescent="0.2">
      <c r="A70" s="39"/>
    </row>
    <row r="71" spans="1:1" x14ac:dyDescent="0.2">
      <c r="A71" s="39"/>
    </row>
    <row r="72" spans="1:1" x14ac:dyDescent="0.2">
      <c r="A72" s="39"/>
    </row>
    <row r="73" spans="1:1" x14ac:dyDescent="0.2">
      <c r="A73" s="39"/>
    </row>
    <row r="74" spans="1:1" x14ac:dyDescent="0.2">
      <c r="A74" s="39"/>
    </row>
    <row r="75" spans="1:1" x14ac:dyDescent="0.2">
      <c r="A75" s="39"/>
    </row>
    <row r="76" spans="1:1" x14ac:dyDescent="0.2">
      <c r="A76" s="39"/>
    </row>
    <row r="77" spans="1:1" x14ac:dyDescent="0.2">
      <c r="A77" s="39"/>
    </row>
    <row r="78" spans="1:1" x14ac:dyDescent="0.2">
      <c r="A78" s="39"/>
    </row>
    <row r="79" spans="1:1" x14ac:dyDescent="0.2">
      <c r="A79" s="37" t="s">
        <v>1003</v>
      </c>
    </row>
    <row r="80" spans="1:1" x14ac:dyDescent="0.2">
      <c r="A80" s="39"/>
    </row>
    <row r="81" spans="1:1" x14ac:dyDescent="0.2">
      <c r="A81" s="37" t="s">
        <v>931</v>
      </c>
    </row>
    <row r="82" spans="1:1" x14ac:dyDescent="0.2">
      <c r="A82" s="39"/>
    </row>
    <row r="83" spans="1:1" x14ac:dyDescent="0.2">
      <c r="A83" s="39"/>
    </row>
    <row r="84" spans="1:1" x14ac:dyDescent="0.2">
      <c r="A84" s="39"/>
    </row>
    <row r="85" spans="1:1" x14ac:dyDescent="0.2">
      <c r="A85" s="39"/>
    </row>
    <row r="86" spans="1:1" x14ac:dyDescent="0.2">
      <c r="A86" s="39"/>
    </row>
    <row r="87" spans="1:1" x14ac:dyDescent="0.2">
      <c r="A87" s="39"/>
    </row>
    <row r="88" spans="1:1" x14ac:dyDescent="0.2">
      <c r="A88" s="39"/>
    </row>
    <row r="89" spans="1:1" x14ac:dyDescent="0.2">
      <c r="A89" s="39"/>
    </row>
    <row r="90" spans="1:1" x14ac:dyDescent="0.2">
      <c r="A90" s="39"/>
    </row>
    <row r="91" spans="1:1" x14ac:dyDescent="0.2">
      <c r="A91" s="39"/>
    </row>
    <row r="92" spans="1:1" x14ac:dyDescent="0.2">
      <c r="A92" s="39"/>
    </row>
    <row r="93" spans="1:1" x14ac:dyDescent="0.2">
      <c r="A93" s="39"/>
    </row>
    <row r="94" spans="1:1" x14ac:dyDescent="0.2">
      <c r="A94" s="39"/>
    </row>
  </sheetData>
  <mergeCells count="5">
    <mergeCell ref="A1:G1"/>
    <mergeCell ref="A42:G42"/>
    <mergeCell ref="A53:B53"/>
    <mergeCell ref="A54:B54"/>
    <mergeCell ref="A55:B55"/>
  </mergeCells>
  <conditionalFormatting sqref="F2:F3 F5:F41 F197:F65538 F43:F62">
    <cfRule type="cellIs" dxfId="89" priority="4" stopIfTrue="1" operator="between">
      <formula>0.009</formula>
      <formula>-0.009</formula>
    </cfRule>
  </conditionalFormatting>
  <conditionalFormatting sqref="F63 F101:F196">
    <cfRule type="cellIs" dxfId="88" priority="3" stopIfTrue="1" operator="between">
      <formula>0.009</formula>
      <formula>-0.009</formula>
    </cfRule>
  </conditionalFormatting>
  <conditionalFormatting sqref="F97:F100">
    <cfRule type="cellIs" dxfId="87" priority="2" stopIfTrue="1" operator="between">
      <formula>0.009</formula>
      <formula>-0.009</formula>
    </cfRule>
  </conditionalFormatting>
  <conditionalFormatting sqref="F64:F96">
    <cfRule type="cellIs" dxfId="8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06"/>
  <sheetViews>
    <sheetView workbookViewId="0">
      <selection sqref="A1:G1"/>
    </sheetView>
  </sheetViews>
  <sheetFormatPr defaultColWidth="9.140625" defaultRowHeight="11.25" x14ac:dyDescent="0.2"/>
  <cols>
    <col min="1" max="1" width="38.5703125" style="7" bestFit="1" customWidth="1"/>
    <col min="2" max="2" width="53.85546875" style="7" bestFit="1" customWidth="1"/>
    <col min="3" max="3" width="24.5703125" style="7" bestFit="1" customWidth="1"/>
    <col min="4" max="4" width="15.42578125" style="7" bestFit="1" customWidth="1"/>
    <col min="5" max="5" width="23.140625" style="10" customWidth="1"/>
    <col min="6" max="6" width="13.5703125" style="11" bestFit="1" customWidth="1"/>
    <col min="7" max="7" width="14.42578125" style="10" customWidth="1"/>
    <col min="8" max="16384" width="9.140625" style="7"/>
  </cols>
  <sheetData>
    <row r="1" spans="1:7" s="1" customFormat="1" ht="15" x14ac:dyDescent="0.2">
      <c r="A1" s="67" t="s">
        <v>1004</v>
      </c>
      <c r="B1" s="68"/>
      <c r="C1" s="68"/>
      <c r="D1" s="68"/>
      <c r="E1" s="68"/>
      <c r="F1" s="68"/>
      <c r="G1" s="68"/>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33</v>
      </c>
      <c r="D4" s="13" t="s">
        <v>1</v>
      </c>
      <c r="E4" s="40" t="s">
        <v>6</v>
      </c>
      <c r="F4" s="12" t="s">
        <v>3</v>
      </c>
      <c r="G4" s="12" t="s">
        <v>5</v>
      </c>
    </row>
    <row r="5" spans="1:7" x14ac:dyDescent="0.2">
      <c r="A5" s="16" t="s">
        <v>25</v>
      </c>
      <c r="B5" s="17"/>
      <c r="C5" s="17"/>
      <c r="D5" s="17"/>
      <c r="E5" s="18"/>
      <c r="F5" s="19"/>
      <c r="G5" s="18"/>
    </row>
    <row r="6" spans="1:7" x14ac:dyDescent="0.2">
      <c r="A6" s="20" t="s">
        <v>26</v>
      </c>
      <c r="B6" s="21"/>
      <c r="C6" s="21"/>
      <c r="D6" s="21"/>
      <c r="E6" s="22"/>
      <c r="F6" s="23"/>
      <c r="G6" s="22"/>
    </row>
    <row r="7" spans="1:7" x14ac:dyDescent="0.2">
      <c r="A7" s="21" t="s">
        <v>1005</v>
      </c>
      <c r="B7" s="21" t="s">
        <v>1006</v>
      </c>
      <c r="C7" s="21" t="s">
        <v>1007</v>
      </c>
      <c r="D7" s="24">
        <v>550</v>
      </c>
      <c r="E7" s="22">
        <v>5885.6747671000003</v>
      </c>
      <c r="F7" s="23">
        <v>7.8646756679577896</v>
      </c>
      <c r="G7" s="22">
        <v>6.77</v>
      </c>
    </row>
    <row r="8" spans="1:7" x14ac:dyDescent="0.2">
      <c r="A8" s="21" t="s">
        <v>1008</v>
      </c>
      <c r="B8" s="21" t="s">
        <v>1009</v>
      </c>
      <c r="C8" s="21" t="s">
        <v>77</v>
      </c>
      <c r="D8" s="24">
        <v>500</v>
      </c>
      <c r="E8" s="22">
        <v>5340.2808218999999</v>
      </c>
      <c r="F8" s="23">
        <v>7.1358983127694398</v>
      </c>
      <c r="G8" s="22">
        <v>7.79</v>
      </c>
    </row>
    <row r="9" spans="1:7" x14ac:dyDescent="0.2">
      <c r="A9" s="21" t="s">
        <v>1010</v>
      </c>
      <c r="B9" s="21" t="s">
        <v>1011</v>
      </c>
      <c r="C9" s="21" t="s">
        <v>77</v>
      </c>
      <c r="D9" s="24">
        <v>500</v>
      </c>
      <c r="E9" s="22">
        <v>5250.4019177999999</v>
      </c>
      <c r="F9" s="23">
        <v>7.01579850125942</v>
      </c>
      <c r="G9" s="22">
        <v>7.34</v>
      </c>
    </row>
    <row r="10" spans="1:7" x14ac:dyDescent="0.2">
      <c r="A10" s="21" t="s">
        <v>1012</v>
      </c>
      <c r="B10" s="21" t="s">
        <v>1013</v>
      </c>
      <c r="C10" s="21" t="s">
        <v>77</v>
      </c>
      <c r="D10" s="24">
        <v>500</v>
      </c>
      <c r="E10" s="22">
        <v>5220.1304110000001</v>
      </c>
      <c r="F10" s="23">
        <v>6.9753484946954902</v>
      </c>
      <c r="G10" s="22">
        <v>7.0749000000000004</v>
      </c>
    </row>
    <row r="11" spans="1:7" x14ac:dyDescent="0.2">
      <c r="A11" s="21" t="s">
        <v>1014</v>
      </c>
      <c r="B11" s="21" t="s">
        <v>1015</v>
      </c>
      <c r="C11" s="21" t="s">
        <v>986</v>
      </c>
      <c r="D11" s="24">
        <v>500</v>
      </c>
      <c r="E11" s="22">
        <v>5113.2526027000004</v>
      </c>
      <c r="F11" s="23">
        <v>6.8325340627665803</v>
      </c>
      <c r="G11" s="22">
        <v>7.55</v>
      </c>
    </row>
    <row r="12" spans="1:7" x14ac:dyDescent="0.2">
      <c r="A12" s="21" t="s">
        <v>1016</v>
      </c>
      <c r="B12" s="21" t="s">
        <v>1017</v>
      </c>
      <c r="C12" s="21" t="s">
        <v>1018</v>
      </c>
      <c r="D12" s="24">
        <v>250</v>
      </c>
      <c r="E12" s="22">
        <v>2673.5654451999999</v>
      </c>
      <c r="F12" s="23">
        <v>3.57252582509201</v>
      </c>
      <c r="G12" s="22">
        <v>6.6199000000000003</v>
      </c>
    </row>
    <row r="13" spans="1:7" x14ac:dyDescent="0.2">
      <c r="A13" s="21" t="s">
        <v>1019</v>
      </c>
      <c r="B13" s="21" t="s">
        <v>1020</v>
      </c>
      <c r="C13" s="21" t="s">
        <v>77</v>
      </c>
      <c r="D13" s="24">
        <v>250</v>
      </c>
      <c r="E13" s="22">
        <v>2626.8052397000001</v>
      </c>
      <c r="F13" s="23">
        <v>3.5100429552466998</v>
      </c>
      <c r="G13" s="22">
        <v>7.5</v>
      </c>
    </row>
    <row r="14" spans="1:7" x14ac:dyDescent="0.2">
      <c r="A14" s="21" t="s">
        <v>1021</v>
      </c>
      <c r="B14" s="21" t="s">
        <v>1022</v>
      </c>
      <c r="C14" s="21" t="s">
        <v>77</v>
      </c>
      <c r="D14" s="24">
        <v>250</v>
      </c>
      <c r="E14" s="22">
        <v>2608.8609931999999</v>
      </c>
      <c r="F14" s="23">
        <v>3.4860651303731198</v>
      </c>
      <c r="G14" s="22">
        <v>7.2000999999999999</v>
      </c>
    </row>
    <row r="15" spans="1:7" x14ac:dyDescent="0.2">
      <c r="A15" s="21" t="s">
        <v>1023</v>
      </c>
      <c r="B15" s="21" t="s">
        <v>1024</v>
      </c>
      <c r="C15" s="21" t="s">
        <v>77</v>
      </c>
      <c r="D15" s="24">
        <v>250</v>
      </c>
      <c r="E15" s="22">
        <v>2602.4078767000001</v>
      </c>
      <c r="F15" s="23">
        <v>3.4774422162080798</v>
      </c>
      <c r="G15" s="22">
        <v>7.085</v>
      </c>
    </row>
    <row r="16" spans="1:7" x14ac:dyDescent="0.2">
      <c r="A16" s="21" t="s">
        <v>1025</v>
      </c>
      <c r="B16" s="21" t="s">
        <v>1026</v>
      </c>
      <c r="C16" s="21" t="s">
        <v>77</v>
      </c>
      <c r="D16" s="24">
        <v>250</v>
      </c>
      <c r="E16" s="22">
        <v>2577.3968835999999</v>
      </c>
      <c r="F16" s="23">
        <v>3.44402151991603</v>
      </c>
      <c r="G16" s="22">
        <v>7.1750999999999996</v>
      </c>
    </row>
    <row r="17" spans="1:9" x14ac:dyDescent="0.2">
      <c r="A17" s="21" t="s">
        <v>1027</v>
      </c>
      <c r="B17" s="21" t="s">
        <v>1028</v>
      </c>
      <c r="C17" s="21" t="s">
        <v>986</v>
      </c>
      <c r="D17" s="24">
        <v>250</v>
      </c>
      <c r="E17" s="22">
        <v>2533.0245890000001</v>
      </c>
      <c r="F17" s="23">
        <v>3.3847294727878401</v>
      </c>
      <c r="G17" s="22">
        <v>7.4649999999999999</v>
      </c>
    </row>
    <row r="18" spans="1:9" x14ac:dyDescent="0.2">
      <c r="A18" s="21" t="s">
        <v>1029</v>
      </c>
      <c r="B18" s="21" t="s">
        <v>1030</v>
      </c>
      <c r="C18" s="21" t="s">
        <v>1018</v>
      </c>
      <c r="D18" s="24">
        <v>200</v>
      </c>
      <c r="E18" s="22">
        <v>2086.5873972999998</v>
      </c>
      <c r="F18" s="23">
        <v>2.7881821170860301</v>
      </c>
      <c r="G18" s="22">
        <v>7.11</v>
      </c>
    </row>
    <row r="19" spans="1:9" x14ac:dyDescent="0.2">
      <c r="A19" s="21" t="s">
        <v>1031</v>
      </c>
      <c r="B19" s="21" t="s">
        <v>1032</v>
      </c>
      <c r="C19" s="21" t="s">
        <v>77</v>
      </c>
      <c r="D19" s="24">
        <v>200</v>
      </c>
      <c r="E19" s="22">
        <v>2037.0970685</v>
      </c>
      <c r="F19" s="23">
        <v>2.7220511465321802</v>
      </c>
      <c r="G19" s="22">
        <v>7.51</v>
      </c>
    </row>
    <row r="20" spans="1:9" x14ac:dyDescent="0.2">
      <c r="A20" s="21" t="s">
        <v>1033</v>
      </c>
      <c r="B20" s="21" t="s">
        <v>1034</v>
      </c>
      <c r="C20" s="21" t="s">
        <v>1035</v>
      </c>
      <c r="D20" s="24">
        <v>160</v>
      </c>
      <c r="E20" s="22">
        <v>1790.6757479</v>
      </c>
      <c r="F20" s="23">
        <v>2.39277305338608</v>
      </c>
      <c r="G20" s="22">
        <v>7.9550000000000001</v>
      </c>
    </row>
    <row r="21" spans="1:9" x14ac:dyDescent="0.2">
      <c r="A21" s="21" t="s">
        <v>1036</v>
      </c>
      <c r="B21" s="21" t="s">
        <v>1037</v>
      </c>
      <c r="C21" s="21" t="s">
        <v>1018</v>
      </c>
      <c r="D21" s="24">
        <v>150</v>
      </c>
      <c r="E21" s="22">
        <v>1513.7226780999999</v>
      </c>
      <c r="F21" s="23">
        <v>2.0226972072999501</v>
      </c>
      <c r="G21" s="22">
        <v>7.54</v>
      </c>
    </row>
    <row r="22" spans="1:9" x14ac:dyDescent="0.2">
      <c r="A22" s="21" t="s">
        <v>1038</v>
      </c>
      <c r="B22" s="21" t="s">
        <v>1039</v>
      </c>
      <c r="C22" s="21" t="s">
        <v>77</v>
      </c>
      <c r="D22" s="24">
        <v>140</v>
      </c>
      <c r="E22" s="22">
        <v>1404.3964602999999</v>
      </c>
      <c r="F22" s="23">
        <v>1.87661111198804</v>
      </c>
      <c r="G22" s="22">
        <v>7.2050000000000001</v>
      </c>
    </row>
    <row r="23" spans="1:9" x14ac:dyDescent="0.2">
      <c r="A23" s="21" t="s">
        <v>1040</v>
      </c>
      <c r="B23" s="21" t="s">
        <v>1041</v>
      </c>
      <c r="C23" s="21" t="s">
        <v>77</v>
      </c>
      <c r="D23" s="24">
        <v>100</v>
      </c>
      <c r="E23" s="22">
        <v>1019.7193562</v>
      </c>
      <c r="F23" s="23">
        <v>1.36259007271026</v>
      </c>
      <c r="G23" s="22">
        <v>7.5250000000000004</v>
      </c>
    </row>
    <row r="24" spans="1:9" x14ac:dyDescent="0.2">
      <c r="A24" s="21" t="s">
        <v>1042</v>
      </c>
      <c r="B24" s="21" t="s">
        <v>1043</v>
      </c>
      <c r="C24" s="21" t="s">
        <v>77</v>
      </c>
      <c r="D24" s="24">
        <v>100</v>
      </c>
      <c r="E24" s="22">
        <v>1007.1630822</v>
      </c>
      <c r="F24" s="23">
        <v>1.34581187369049</v>
      </c>
      <c r="G24" s="22">
        <v>7.4850000000000003</v>
      </c>
    </row>
    <row r="25" spans="1:9" x14ac:dyDescent="0.2">
      <c r="A25" s="21" t="s">
        <v>1044</v>
      </c>
      <c r="B25" s="21" t="s">
        <v>1045</v>
      </c>
      <c r="C25" s="21" t="s">
        <v>77</v>
      </c>
      <c r="D25" s="24">
        <v>45</v>
      </c>
      <c r="E25" s="22">
        <v>492.72089790000001</v>
      </c>
      <c r="F25" s="23">
        <v>0.65839350799157204</v>
      </c>
      <c r="G25" s="22">
        <v>7.7450000000000001</v>
      </c>
    </row>
    <row r="26" spans="1:9" x14ac:dyDescent="0.2">
      <c r="A26" s="20" t="s">
        <v>27</v>
      </c>
      <c r="B26" s="20"/>
      <c r="C26" s="20"/>
      <c r="D26" s="20"/>
      <c r="E26" s="25">
        <f>SUM(E6:E25)</f>
        <v>53783.884236299993</v>
      </c>
      <c r="F26" s="26">
        <f>SUM(F6:F25)</f>
        <v>71.868192249757115</v>
      </c>
      <c r="G26" s="25"/>
      <c r="H26" s="14"/>
      <c r="I26" s="14"/>
    </row>
    <row r="27" spans="1:9" x14ac:dyDescent="0.2">
      <c r="A27" s="21"/>
      <c r="B27" s="21"/>
      <c r="C27" s="21"/>
      <c r="D27" s="21"/>
      <c r="E27" s="22"/>
      <c r="F27" s="23"/>
      <c r="G27" s="22"/>
    </row>
    <row r="28" spans="1:9" x14ac:dyDescent="0.2">
      <c r="A28" s="20" t="s">
        <v>59</v>
      </c>
      <c r="B28" s="21"/>
      <c r="C28" s="21"/>
      <c r="D28" s="21"/>
      <c r="E28" s="22"/>
      <c r="F28" s="23"/>
      <c r="G28" s="22"/>
    </row>
    <row r="29" spans="1:9" x14ac:dyDescent="0.2">
      <c r="A29" s="21" t="s">
        <v>72</v>
      </c>
      <c r="B29" s="21" t="s">
        <v>71</v>
      </c>
      <c r="C29" s="21" t="s">
        <v>62</v>
      </c>
      <c r="D29" s="24">
        <v>13000000</v>
      </c>
      <c r="E29" s="22">
        <v>13101.27</v>
      </c>
      <c r="F29" s="23">
        <v>17.506444624549701</v>
      </c>
      <c r="G29" s="22">
        <v>7.3571593688999997</v>
      </c>
    </row>
    <row r="30" spans="1:9" x14ac:dyDescent="0.2">
      <c r="A30" s="21" t="s">
        <v>68</v>
      </c>
      <c r="B30" s="21" t="s">
        <v>67</v>
      </c>
      <c r="C30" s="21" t="s">
        <v>62</v>
      </c>
      <c r="D30" s="24">
        <v>2500000</v>
      </c>
      <c r="E30" s="22">
        <v>2552.7733333000001</v>
      </c>
      <c r="F30" s="23">
        <v>3.4111185402975099</v>
      </c>
      <c r="G30" s="22">
        <v>7.4611086590249798</v>
      </c>
    </row>
    <row r="31" spans="1:9" x14ac:dyDescent="0.2">
      <c r="A31" s="21" t="s">
        <v>61</v>
      </c>
      <c r="B31" s="21" t="s">
        <v>60</v>
      </c>
      <c r="C31" s="21" t="s">
        <v>62</v>
      </c>
      <c r="D31" s="24">
        <v>1000000</v>
      </c>
      <c r="E31" s="22">
        <v>958.90599999999995</v>
      </c>
      <c r="F31" s="23">
        <v>1.2813288169122901</v>
      </c>
      <c r="G31" s="22">
        <v>7.3155108624000098</v>
      </c>
    </row>
    <row r="32" spans="1:9" x14ac:dyDescent="0.2">
      <c r="A32" s="20" t="s">
        <v>27</v>
      </c>
      <c r="B32" s="20"/>
      <c r="C32" s="20"/>
      <c r="D32" s="20"/>
      <c r="E32" s="25">
        <f>SUM(E29:E31)</f>
        <v>16612.949333299999</v>
      </c>
      <c r="F32" s="26">
        <f>SUM(F29:F31)</f>
        <v>22.198891981759498</v>
      </c>
      <c r="G32" s="25"/>
      <c r="H32" s="14"/>
      <c r="I32" s="14"/>
    </row>
    <row r="33" spans="1:9" x14ac:dyDescent="0.2">
      <c r="A33" s="21"/>
      <c r="B33" s="21"/>
      <c r="C33" s="21"/>
      <c r="D33" s="21"/>
      <c r="E33" s="22"/>
      <c r="F33" s="23"/>
      <c r="G33" s="22"/>
    </row>
    <row r="34" spans="1:9" x14ac:dyDescent="0.2">
      <c r="A34" s="20" t="s">
        <v>30</v>
      </c>
      <c r="B34" s="20"/>
      <c r="C34" s="20"/>
      <c r="D34" s="20"/>
      <c r="E34" s="25">
        <f>E26+E32</f>
        <v>70396.833569599985</v>
      </c>
      <c r="F34" s="26">
        <f>F26+F32</f>
        <v>94.067084231516617</v>
      </c>
      <c r="G34" s="25"/>
      <c r="H34" s="14"/>
      <c r="I34" s="14"/>
    </row>
    <row r="35" spans="1:9" x14ac:dyDescent="0.2">
      <c r="A35" s="20"/>
      <c r="B35" s="20"/>
      <c r="C35" s="20"/>
      <c r="D35" s="20"/>
      <c r="E35" s="25"/>
      <c r="F35" s="26"/>
      <c r="G35" s="25"/>
      <c r="H35" s="14"/>
      <c r="I35" s="14"/>
    </row>
    <row r="36" spans="1:9" x14ac:dyDescent="0.2">
      <c r="A36" s="20" t="s">
        <v>32</v>
      </c>
      <c r="B36" s="20"/>
      <c r="C36" s="20"/>
      <c r="D36" s="20"/>
      <c r="E36" s="25">
        <f>E38-(E26+E32)</f>
        <v>4440.0066968000174</v>
      </c>
      <c r="F36" s="26">
        <f>F38-(F26+F32)</f>
        <v>5.9329157684833831</v>
      </c>
      <c r="G36" s="25"/>
      <c r="H36" s="14"/>
      <c r="I36" s="14"/>
    </row>
    <row r="37" spans="1:9" x14ac:dyDescent="0.2">
      <c r="A37" s="20"/>
      <c r="B37" s="20"/>
      <c r="C37" s="20"/>
      <c r="D37" s="20"/>
      <c r="E37" s="25"/>
      <c r="F37" s="26"/>
      <c r="G37" s="25"/>
      <c r="H37" s="14"/>
      <c r="I37" s="14"/>
    </row>
    <row r="38" spans="1:9" x14ac:dyDescent="0.2">
      <c r="A38" s="27" t="s">
        <v>31</v>
      </c>
      <c r="B38" s="27"/>
      <c r="C38" s="27"/>
      <c r="D38" s="27"/>
      <c r="E38" s="28">
        <v>74836.840266400002</v>
      </c>
      <c r="F38" s="29">
        <v>100</v>
      </c>
      <c r="G38" s="28"/>
      <c r="H38" s="14"/>
      <c r="I38" s="14"/>
    </row>
    <row r="40" spans="1:9" x14ac:dyDescent="0.2">
      <c r="A40" s="14" t="s">
        <v>34</v>
      </c>
    </row>
    <row r="42" spans="1:9" x14ac:dyDescent="0.2">
      <c r="A42" s="14" t="s">
        <v>35</v>
      </c>
    </row>
    <row r="43" spans="1:9" x14ac:dyDescent="0.2">
      <c r="A43" s="14" t="s">
        <v>36</v>
      </c>
    </row>
    <row r="44" spans="1:9" x14ac:dyDescent="0.2">
      <c r="A44" s="14" t="s">
        <v>37</v>
      </c>
      <c r="B44" s="14"/>
      <c r="C44" s="30" t="s">
        <v>39</v>
      </c>
      <c r="D44" s="14" t="s">
        <v>38</v>
      </c>
    </row>
    <row r="45" spans="1:9" x14ac:dyDescent="0.2">
      <c r="A45" s="7" t="s">
        <v>73</v>
      </c>
      <c r="C45" s="31">
        <v>80.065299999999993</v>
      </c>
      <c r="D45" s="31">
        <v>82.214500000000001</v>
      </c>
    </row>
    <row r="46" spans="1:9" x14ac:dyDescent="0.2">
      <c r="A46" s="7" t="s">
        <v>78</v>
      </c>
      <c r="C46" s="31">
        <v>15.042400000000001</v>
      </c>
      <c r="D46" s="31">
        <v>14.853899999999999</v>
      </c>
    </row>
    <row r="47" spans="1:9" x14ac:dyDescent="0.2">
      <c r="A47" s="7" t="s">
        <v>79</v>
      </c>
      <c r="C47" s="31">
        <v>12.340199999999999</v>
      </c>
      <c r="D47" s="31">
        <v>12.1366</v>
      </c>
    </row>
    <row r="48" spans="1:9" x14ac:dyDescent="0.2">
      <c r="A48" s="7" t="s">
        <v>1046</v>
      </c>
      <c r="C48" s="31">
        <v>13.1579</v>
      </c>
      <c r="D48" s="31">
        <v>12.972200000000001</v>
      </c>
    </row>
    <row r="49" spans="1:4" x14ac:dyDescent="0.2">
      <c r="A49" s="7" t="s">
        <v>1047</v>
      </c>
      <c r="C49" s="31">
        <v>16.689900000000002</v>
      </c>
      <c r="D49" s="31">
        <v>17.137899999999998</v>
      </c>
    </row>
    <row r="50" spans="1:4" x14ac:dyDescent="0.2">
      <c r="A50" s="7" t="s">
        <v>74</v>
      </c>
      <c r="C50" s="31">
        <v>85.2958</v>
      </c>
      <c r="D50" s="31">
        <v>87.819299999999998</v>
      </c>
    </row>
    <row r="51" spans="1:4" x14ac:dyDescent="0.2">
      <c r="A51" s="7" t="s">
        <v>80</v>
      </c>
      <c r="C51" s="31">
        <v>16.569900000000001</v>
      </c>
      <c r="D51" s="31">
        <v>16.467400000000001</v>
      </c>
    </row>
    <row r="52" spans="1:4" x14ac:dyDescent="0.2">
      <c r="A52" s="7" t="s">
        <v>81</v>
      </c>
      <c r="C52" s="31">
        <v>13.652900000000001</v>
      </c>
      <c r="D52" s="31">
        <v>13.522</v>
      </c>
    </row>
    <row r="53" spans="1:4" x14ac:dyDescent="0.2">
      <c r="A53" s="7" t="s">
        <v>1048</v>
      </c>
      <c r="C53" s="31">
        <v>14.8492</v>
      </c>
      <c r="D53" s="31">
        <v>14.7501</v>
      </c>
    </row>
    <row r="54" spans="1:4" x14ac:dyDescent="0.2">
      <c r="A54" s="7" t="s">
        <v>1049</v>
      </c>
      <c r="C54" s="31">
        <v>18.432700000000001</v>
      </c>
      <c r="D54" s="31">
        <v>18.9785</v>
      </c>
    </row>
    <row r="56" spans="1:4" x14ac:dyDescent="0.2">
      <c r="A56" s="14" t="s">
        <v>41</v>
      </c>
    </row>
    <row r="57" spans="1:4" x14ac:dyDescent="0.2">
      <c r="A57" s="69" t="s">
        <v>56</v>
      </c>
      <c r="B57" s="70"/>
      <c r="C57" s="33" t="s">
        <v>57</v>
      </c>
    </row>
    <row r="58" spans="1:4" x14ac:dyDescent="0.2">
      <c r="A58" s="65" t="s">
        <v>78</v>
      </c>
      <c r="B58" s="66"/>
      <c r="C58" s="34">
        <v>0.58499999999999996</v>
      </c>
    </row>
    <row r="59" spans="1:4" x14ac:dyDescent="0.2">
      <c r="A59" s="65" t="s">
        <v>79</v>
      </c>
      <c r="B59" s="66"/>
      <c r="C59" s="34">
        <v>0.53</v>
      </c>
    </row>
    <row r="60" spans="1:4" x14ac:dyDescent="0.2">
      <c r="A60" s="65" t="s">
        <v>1046</v>
      </c>
      <c r="B60" s="66"/>
      <c r="C60" s="34">
        <v>0.53</v>
      </c>
    </row>
    <row r="61" spans="1:4" x14ac:dyDescent="0.2">
      <c r="A61" s="65" t="s">
        <v>80</v>
      </c>
      <c r="B61" s="66"/>
      <c r="C61" s="34">
        <v>0.58499999999999996</v>
      </c>
    </row>
    <row r="62" spans="1:4" x14ac:dyDescent="0.2">
      <c r="A62" s="65" t="s">
        <v>81</v>
      </c>
      <c r="B62" s="66"/>
      <c r="C62" s="34">
        <v>0.53</v>
      </c>
    </row>
    <row r="63" spans="1:4" x14ac:dyDescent="0.2">
      <c r="A63" s="65" t="s">
        <v>1048</v>
      </c>
      <c r="B63" s="66"/>
      <c r="C63" s="34">
        <v>0.53</v>
      </c>
    </row>
    <row r="64" spans="1:4" x14ac:dyDescent="0.2">
      <c r="A64" s="7" t="s">
        <v>58</v>
      </c>
    </row>
    <row r="65" spans="1:5" x14ac:dyDescent="0.2">
      <c r="A65" s="7" t="s">
        <v>40</v>
      </c>
    </row>
    <row r="67" spans="1:5" x14ac:dyDescent="0.2">
      <c r="A67" s="14" t="s">
        <v>1184</v>
      </c>
      <c r="D67" s="32">
        <v>1.8683619225419099</v>
      </c>
      <c r="E67" s="10" t="s">
        <v>43</v>
      </c>
    </row>
    <row r="69" spans="1:5" x14ac:dyDescent="0.2">
      <c r="A69" s="14" t="s">
        <v>819</v>
      </c>
      <c r="D69" s="30" t="s">
        <v>42</v>
      </c>
    </row>
    <row r="71" spans="1:5" x14ac:dyDescent="0.2">
      <c r="A71" s="14" t="s">
        <v>1187</v>
      </c>
    </row>
    <row r="72" spans="1:5" x14ac:dyDescent="0.2">
      <c r="A72" s="36" t="s">
        <v>1050</v>
      </c>
    </row>
    <row r="74" spans="1:5" x14ac:dyDescent="0.2">
      <c r="A74" s="14" t="s">
        <v>1188</v>
      </c>
    </row>
    <row r="75" spans="1:5" x14ac:dyDescent="0.2">
      <c r="A75" s="37"/>
    </row>
    <row r="76" spans="1:5" x14ac:dyDescent="0.2">
      <c r="A76" s="37" t="s">
        <v>795</v>
      </c>
    </row>
    <row r="77" spans="1:5" x14ac:dyDescent="0.2">
      <c r="A77" s="38"/>
    </row>
    <row r="78" spans="1:5" x14ac:dyDescent="0.2">
      <c r="A78" s="39"/>
    </row>
    <row r="79" spans="1:5" x14ac:dyDescent="0.2">
      <c r="A79" s="39"/>
    </row>
    <row r="80" spans="1:5" x14ac:dyDescent="0.2">
      <c r="A80" s="39"/>
    </row>
    <row r="81" spans="1:1" x14ac:dyDescent="0.2">
      <c r="A81" s="39"/>
    </row>
    <row r="82" spans="1:1" x14ac:dyDescent="0.2">
      <c r="A82" s="39"/>
    </row>
    <row r="83" spans="1:1" x14ac:dyDescent="0.2">
      <c r="A83" s="39"/>
    </row>
    <row r="84" spans="1:1" x14ac:dyDescent="0.2">
      <c r="A84" s="39"/>
    </row>
    <row r="85" spans="1:1" x14ac:dyDescent="0.2">
      <c r="A85" s="39"/>
    </row>
    <row r="86" spans="1:1" x14ac:dyDescent="0.2">
      <c r="A86" s="39"/>
    </row>
    <row r="87" spans="1:1" x14ac:dyDescent="0.2">
      <c r="A87" s="39"/>
    </row>
    <row r="88" spans="1:1" x14ac:dyDescent="0.2">
      <c r="A88" s="39"/>
    </row>
    <row r="89" spans="1:1" x14ac:dyDescent="0.2">
      <c r="A89" s="39"/>
    </row>
    <row r="90" spans="1:1" x14ac:dyDescent="0.2">
      <c r="A90" s="37" t="s">
        <v>1052</v>
      </c>
    </row>
    <row r="91" spans="1:1" x14ac:dyDescent="0.2">
      <c r="A91" s="39"/>
    </row>
    <row r="92" spans="1:1" x14ac:dyDescent="0.2">
      <c r="A92" s="37" t="s">
        <v>796</v>
      </c>
    </row>
    <row r="93" spans="1:1" x14ac:dyDescent="0.2">
      <c r="A93" s="39"/>
    </row>
    <row r="94" spans="1:1" x14ac:dyDescent="0.2">
      <c r="A94" s="39"/>
    </row>
    <row r="95" spans="1:1" x14ac:dyDescent="0.2">
      <c r="A95" s="39"/>
    </row>
    <row r="96" spans="1:1" x14ac:dyDescent="0.2">
      <c r="A96" s="39"/>
    </row>
    <row r="97" spans="1:1" x14ac:dyDescent="0.2">
      <c r="A97" s="39"/>
    </row>
    <row r="98" spans="1:1" x14ac:dyDescent="0.2">
      <c r="A98" s="39"/>
    </row>
    <row r="99" spans="1:1" x14ac:dyDescent="0.2">
      <c r="A99" s="39"/>
    </row>
    <row r="100" spans="1:1" x14ac:dyDescent="0.2">
      <c r="A100" s="39"/>
    </row>
    <row r="101" spans="1:1" x14ac:dyDescent="0.2">
      <c r="A101" s="39"/>
    </row>
    <row r="102" spans="1:1" x14ac:dyDescent="0.2">
      <c r="A102" s="39"/>
    </row>
    <row r="103" spans="1:1" x14ac:dyDescent="0.2">
      <c r="A103" s="39"/>
    </row>
    <row r="104" spans="1:1" x14ac:dyDescent="0.2">
      <c r="A104" s="39"/>
    </row>
    <row r="105" spans="1:1" x14ac:dyDescent="0.2">
      <c r="A105" s="39"/>
    </row>
    <row r="106" spans="1:1" x14ac:dyDescent="0.2">
      <c r="A106" s="39"/>
    </row>
  </sheetData>
  <mergeCells count="8">
    <mergeCell ref="A62:B62"/>
    <mergeCell ref="A63:B63"/>
    <mergeCell ref="A1:G1"/>
    <mergeCell ref="A57:B57"/>
    <mergeCell ref="A58:B58"/>
    <mergeCell ref="A59:B59"/>
    <mergeCell ref="A60:B60"/>
    <mergeCell ref="A61:B61"/>
  </mergeCells>
  <conditionalFormatting sqref="F2:F3 F209:F65536 F5:F73">
    <cfRule type="cellIs" dxfId="85" priority="3" stopIfTrue="1" operator="between">
      <formula>0.009</formula>
      <formula>-0.009</formula>
    </cfRule>
  </conditionalFormatting>
  <conditionalFormatting sqref="F74 F108:F208">
    <cfRule type="cellIs" dxfId="84" priority="2" stopIfTrue="1" operator="between">
      <formula>0.009</formula>
      <formula>-0.009</formula>
    </cfRule>
  </conditionalFormatting>
  <conditionalFormatting sqref="F75:F107">
    <cfRule type="cellIs" dxfId="83" priority="1" stopIfTrue="1" operator="between">
      <formula>0.009</formula>
      <formula>-0.009</formula>
    </cfRule>
  </conditionalFormatting>
  <hyperlinks>
    <hyperlink ref="A72"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1"/>
  <sheetViews>
    <sheetView workbookViewId="0">
      <selection sqref="A1:G1"/>
    </sheetView>
  </sheetViews>
  <sheetFormatPr defaultColWidth="9.140625" defaultRowHeight="11.25" x14ac:dyDescent="0.2"/>
  <cols>
    <col min="1" max="1" width="38.5703125" style="7" bestFit="1" customWidth="1"/>
    <col min="2" max="2" width="54" style="7" bestFit="1" customWidth="1"/>
    <col min="3" max="3" width="24.5703125" style="7" bestFit="1" customWidth="1"/>
    <col min="4" max="4" width="15.42578125" style="7" bestFit="1" customWidth="1"/>
    <col min="5" max="5" width="23.140625" style="10" customWidth="1"/>
    <col min="6" max="6" width="13.5703125" style="11" bestFit="1" customWidth="1"/>
    <col min="7" max="7" width="14.42578125" style="10" customWidth="1"/>
    <col min="8" max="16384" width="9.140625" style="7"/>
  </cols>
  <sheetData>
    <row r="1" spans="1:7" s="1" customFormat="1" ht="15" x14ac:dyDescent="0.2">
      <c r="A1" s="67" t="s">
        <v>1053</v>
      </c>
      <c r="B1" s="68"/>
      <c r="C1" s="68"/>
      <c r="D1" s="68"/>
      <c r="E1" s="68"/>
      <c r="F1" s="68"/>
      <c r="G1" s="68"/>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33</v>
      </c>
      <c r="D4" s="13" t="s">
        <v>1</v>
      </c>
      <c r="E4" s="40" t="s">
        <v>6</v>
      </c>
      <c r="F4" s="12" t="s">
        <v>3</v>
      </c>
      <c r="G4" s="12" t="s">
        <v>5</v>
      </c>
    </row>
    <row r="5" spans="1:7" x14ac:dyDescent="0.2">
      <c r="A5" s="16" t="s">
        <v>25</v>
      </c>
      <c r="B5" s="17"/>
      <c r="C5" s="17"/>
      <c r="D5" s="17"/>
      <c r="E5" s="18"/>
      <c r="F5" s="19"/>
      <c r="G5" s="18"/>
    </row>
    <row r="6" spans="1:7" x14ac:dyDescent="0.2">
      <c r="A6" s="20" t="s">
        <v>26</v>
      </c>
      <c r="B6" s="21"/>
      <c r="C6" s="21"/>
      <c r="D6" s="21"/>
      <c r="E6" s="22"/>
      <c r="F6" s="23"/>
      <c r="G6" s="22"/>
    </row>
    <row r="7" spans="1:7" x14ac:dyDescent="0.2">
      <c r="A7" s="21" t="s">
        <v>1054</v>
      </c>
      <c r="B7" s="21" t="s">
        <v>1055</v>
      </c>
      <c r="C7" s="21" t="s">
        <v>1056</v>
      </c>
      <c r="D7" s="24">
        <v>500</v>
      </c>
      <c r="E7" s="22">
        <v>4983.4991780999999</v>
      </c>
      <c r="F7" s="23">
        <v>7.0679004513643502</v>
      </c>
      <c r="G7" s="22">
        <v>7.57</v>
      </c>
    </row>
    <row r="8" spans="1:7" x14ac:dyDescent="0.2">
      <c r="A8" s="21" t="s">
        <v>1042</v>
      </c>
      <c r="B8" s="21" t="s">
        <v>1043</v>
      </c>
      <c r="C8" s="21" t="s">
        <v>77</v>
      </c>
      <c r="D8" s="24">
        <v>400</v>
      </c>
      <c r="E8" s="22">
        <v>4028.6523287999999</v>
      </c>
      <c r="F8" s="23">
        <v>5.7136788018838498</v>
      </c>
      <c r="G8" s="22">
        <v>7.4850000000000003</v>
      </c>
    </row>
    <row r="9" spans="1:7" x14ac:dyDescent="0.2">
      <c r="A9" s="21" t="s">
        <v>1038</v>
      </c>
      <c r="B9" s="21" t="s">
        <v>1039</v>
      </c>
      <c r="C9" s="21" t="s">
        <v>77</v>
      </c>
      <c r="D9" s="24">
        <v>360</v>
      </c>
      <c r="E9" s="22">
        <v>3611.3051836</v>
      </c>
      <c r="F9" s="23">
        <v>5.1217717962807496</v>
      </c>
      <c r="G9" s="22">
        <v>7.2050000000000001</v>
      </c>
    </row>
    <row r="10" spans="1:7" x14ac:dyDescent="0.2">
      <c r="A10" s="21" t="s">
        <v>1029</v>
      </c>
      <c r="B10" s="21" t="s">
        <v>1030</v>
      </c>
      <c r="C10" s="21" t="s">
        <v>1018</v>
      </c>
      <c r="D10" s="24">
        <v>300</v>
      </c>
      <c r="E10" s="22">
        <v>3129.8810959000002</v>
      </c>
      <c r="F10" s="23">
        <v>4.4389869888294902</v>
      </c>
      <c r="G10" s="22">
        <v>7.11</v>
      </c>
    </row>
    <row r="11" spans="1:7" x14ac:dyDescent="0.2">
      <c r="A11" s="21" t="s">
        <v>1057</v>
      </c>
      <c r="B11" s="21" t="s">
        <v>1058</v>
      </c>
      <c r="C11" s="21" t="s">
        <v>77</v>
      </c>
      <c r="D11" s="24">
        <v>250</v>
      </c>
      <c r="E11" s="22">
        <v>2629.8282192000001</v>
      </c>
      <c r="F11" s="23">
        <v>3.7297817042243402</v>
      </c>
      <c r="G11" s="22">
        <v>7.415</v>
      </c>
    </row>
    <row r="12" spans="1:7" x14ac:dyDescent="0.2">
      <c r="A12" s="21" t="s">
        <v>1059</v>
      </c>
      <c r="B12" s="21" t="s">
        <v>1060</v>
      </c>
      <c r="C12" s="21" t="s">
        <v>77</v>
      </c>
      <c r="D12" s="24">
        <v>250</v>
      </c>
      <c r="E12" s="22">
        <v>2611.7872603000001</v>
      </c>
      <c r="F12" s="23">
        <v>3.7041949233309599</v>
      </c>
      <c r="G12" s="22">
        <v>7.5250000000000004</v>
      </c>
    </row>
    <row r="13" spans="1:7" x14ac:dyDescent="0.2">
      <c r="A13" s="21" t="s">
        <v>1061</v>
      </c>
      <c r="B13" s="21" t="s">
        <v>1062</v>
      </c>
      <c r="C13" s="21" t="s">
        <v>77</v>
      </c>
      <c r="D13" s="24">
        <v>250</v>
      </c>
      <c r="E13" s="22">
        <v>2579.1638699</v>
      </c>
      <c r="F13" s="23">
        <v>3.65792645463201</v>
      </c>
      <c r="G13" s="22">
        <v>7.4450000000000003</v>
      </c>
    </row>
    <row r="14" spans="1:7" x14ac:dyDescent="0.2">
      <c r="A14" s="21" t="s">
        <v>1063</v>
      </c>
      <c r="B14" s="21" t="s">
        <v>1064</v>
      </c>
      <c r="C14" s="21" t="s">
        <v>1018</v>
      </c>
      <c r="D14" s="24">
        <v>250</v>
      </c>
      <c r="E14" s="22">
        <v>2556.0382534</v>
      </c>
      <c r="F14" s="23">
        <v>3.6251283042848099</v>
      </c>
      <c r="G14" s="22">
        <v>7.5987999999999998</v>
      </c>
    </row>
    <row r="15" spans="1:7" x14ac:dyDescent="0.2">
      <c r="A15" s="21" t="s">
        <v>1065</v>
      </c>
      <c r="B15" s="21" t="s">
        <v>1066</v>
      </c>
      <c r="C15" s="21" t="s">
        <v>77</v>
      </c>
      <c r="D15" s="24">
        <v>250</v>
      </c>
      <c r="E15" s="22">
        <v>2533.4899999999998</v>
      </c>
      <c r="F15" s="23">
        <v>3.5931490052646202</v>
      </c>
      <c r="G15" s="22">
        <v>7.53</v>
      </c>
    </row>
    <row r="16" spans="1:7" x14ac:dyDescent="0.2">
      <c r="A16" s="21" t="s">
        <v>1027</v>
      </c>
      <c r="B16" s="21" t="s">
        <v>1028</v>
      </c>
      <c r="C16" s="21" t="s">
        <v>986</v>
      </c>
      <c r="D16" s="24">
        <v>250</v>
      </c>
      <c r="E16" s="22">
        <v>2533.0245890000001</v>
      </c>
      <c r="F16" s="23">
        <v>3.59248893118827</v>
      </c>
      <c r="G16" s="22">
        <v>7.4649999999999999</v>
      </c>
    </row>
    <row r="17" spans="1:9" x14ac:dyDescent="0.2">
      <c r="A17" s="21" t="s">
        <v>1067</v>
      </c>
      <c r="B17" s="21" t="s">
        <v>1068</v>
      </c>
      <c r="C17" s="21" t="s">
        <v>77</v>
      </c>
      <c r="D17" s="24">
        <v>250</v>
      </c>
      <c r="E17" s="22">
        <v>2445.6413699</v>
      </c>
      <c r="F17" s="23">
        <v>3.4685567558941202</v>
      </c>
      <c r="G17" s="22">
        <v>7.51</v>
      </c>
    </row>
    <row r="18" spans="1:9" x14ac:dyDescent="0.2">
      <c r="A18" s="21" t="s">
        <v>1044</v>
      </c>
      <c r="B18" s="21" t="s">
        <v>1045</v>
      </c>
      <c r="C18" s="21" t="s">
        <v>77</v>
      </c>
      <c r="D18" s="24">
        <v>110</v>
      </c>
      <c r="E18" s="22">
        <v>1204.4288615999999</v>
      </c>
      <c r="F18" s="23">
        <v>1.7081939798341601</v>
      </c>
      <c r="G18" s="22">
        <v>7.7450000000000001</v>
      </c>
    </row>
    <row r="19" spans="1:9" x14ac:dyDescent="0.2">
      <c r="A19" s="21" t="s">
        <v>1069</v>
      </c>
      <c r="B19" s="21" t="s">
        <v>1070</v>
      </c>
      <c r="C19" s="21" t="s">
        <v>77</v>
      </c>
      <c r="D19" s="24">
        <v>100</v>
      </c>
      <c r="E19" s="22">
        <v>1065.4731781</v>
      </c>
      <c r="F19" s="23">
        <v>1.51111861109622</v>
      </c>
      <c r="G19" s="22">
        <v>7.5250000000000004</v>
      </c>
    </row>
    <row r="20" spans="1:9" x14ac:dyDescent="0.2">
      <c r="A20" s="21" t="s">
        <v>1071</v>
      </c>
      <c r="B20" s="21" t="s">
        <v>1072</v>
      </c>
      <c r="C20" s="21" t="s">
        <v>1018</v>
      </c>
      <c r="D20" s="24">
        <v>100</v>
      </c>
      <c r="E20" s="22">
        <v>1049.5593151</v>
      </c>
      <c r="F20" s="23">
        <v>1.4885486064747799</v>
      </c>
      <c r="G20" s="22">
        <v>7.27</v>
      </c>
    </row>
    <row r="21" spans="1:9" x14ac:dyDescent="0.2">
      <c r="A21" s="21" t="s">
        <v>1073</v>
      </c>
      <c r="B21" s="21" t="s">
        <v>1074</v>
      </c>
      <c r="C21" s="21" t="s">
        <v>1075</v>
      </c>
      <c r="D21" s="24">
        <v>100</v>
      </c>
      <c r="E21" s="22">
        <v>1000.7662329</v>
      </c>
      <c r="F21" s="23">
        <v>1.4193473012512601</v>
      </c>
      <c r="G21" s="22">
        <v>12.0616</v>
      </c>
    </row>
    <row r="22" spans="1:9" x14ac:dyDescent="0.2">
      <c r="A22" s="21" t="s">
        <v>1076</v>
      </c>
      <c r="B22" s="21" t="s">
        <v>1077</v>
      </c>
      <c r="C22" s="21" t="s">
        <v>77</v>
      </c>
      <c r="D22" s="24">
        <v>50</v>
      </c>
      <c r="E22" s="22">
        <v>530.83443150000005</v>
      </c>
      <c r="F22" s="23">
        <v>0.75286155047165604</v>
      </c>
      <c r="G22" s="22">
        <v>7.45</v>
      </c>
    </row>
    <row r="23" spans="1:9" x14ac:dyDescent="0.2">
      <c r="A23" s="21" t="s">
        <v>1078</v>
      </c>
      <c r="B23" s="21" t="s">
        <v>1079</v>
      </c>
      <c r="C23" s="21" t="s">
        <v>77</v>
      </c>
      <c r="D23" s="24">
        <v>50</v>
      </c>
      <c r="E23" s="22">
        <v>519.70078769999998</v>
      </c>
      <c r="F23" s="23">
        <v>0.73707114232126303</v>
      </c>
      <c r="G23" s="22">
        <v>7.47</v>
      </c>
    </row>
    <row r="24" spans="1:9" x14ac:dyDescent="0.2">
      <c r="A24" s="21" t="s">
        <v>1080</v>
      </c>
      <c r="B24" s="21" t="s">
        <v>1081</v>
      </c>
      <c r="C24" s="21" t="s">
        <v>77</v>
      </c>
      <c r="D24" s="24">
        <v>50</v>
      </c>
      <c r="E24" s="22">
        <v>511.6945685</v>
      </c>
      <c r="F24" s="23">
        <v>0.72571623720839096</v>
      </c>
      <c r="G24" s="22">
        <v>7.415</v>
      </c>
    </row>
    <row r="25" spans="1:9" x14ac:dyDescent="0.2">
      <c r="A25" s="21" t="s">
        <v>1040</v>
      </c>
      <c r="B25" s="21" t="s">
        <v>1041</v>
      </c>
      <c r="C25" s="21" t="s">
        <v>77</v>
      </c>
      <c r="D25" s="24">
        <v>50</v>
      </c>
      <c r="E25" s="22">
        <v>509.8596781</v>
      </c>
      <c r="F25" s="23">
        <v>0.723113884479337</v>
      </c>
      <c r="G25" s="22">
        <v>7.5250000000000004</v>
      </c>
    </row>
    <row r="26" spans="1:9" x14ac:dyDescent="0.2">
      <c r="A26" s="20" t="s">
        <v>27</v>
      </c>
      <c r="B26" s="20"/>
      <c r="C26" s="20"/>
      <c r="D26" s="20"/>
      <c r="E26" s="25">
        <f>SUM(E6:E25)</f>
        <v>40034.628401599999</v>
      </c>
      <c r="F26" s="26">
        <f>SUM(F6:F25)</f>
        <v>56.779535430314638</v>
      </c>
      <c r="G26" s="25"/>
      <c r="H26" s="14"/>
      <c r="I26" s="14"/>
    </row>
    <row r="27" spans="1:9" x14ac:dyDescent="0.2">
      <c r="A27" s="21"/>
      <c r="B27" s="21"/>
      <c r="C27" s="21"/>
      <c r="D27" s="21"/>
      <c r="E27" s="22"/>
      <c r="F27" s="23"/>
      <c r="G27" s="22"/>
    </row>
    <row r="28" spans="1:9" x14ac:dyDescent="0.2">
      <c r="A28" s="20" t="s">
        <v>44</v>
      </c>
      <c r="B28" s="21"/>
      <c r="C28" s="21"/>
      <c r="D28" s="21"/>
      <c r="E28" s="22"/>
      <c r="F28" s="23"/>
      <c r="G28" s="22"/>
    </row>
    <row r="29" spans="1:9" x14ac:dyDescent="0.2">
      <c r="A29" s="20" t="s">
        <v>45</v>
      </c>
      <c r="B29" s="21"/>
      <c r="C29" s="21"/>
      <c r="D29" s="21"/>
      <c r="E29" s="22"/>
      <c r="F29" s="23"/>
      <c r="G29" s="22"/>
    </row>
    <row r="30" spans="1:9" x14ac:dyDescent="0.2">
      <c r="A30" s="21" t="s">
        <v>50</v>
      </c>
      <c r="B30" s="21" t="s">
        <v>49</v>
      </c>
      <c r="C30" s="21" t="s">
        <v>47</v>
      </c>
      <c r="D30" s="24">
        <v>1000</v>
      </c>
      <c r="E30" s="22">
        <v>4755.7950000000001</v>
      </c>
      <c r="F30" s="23">
        <v>6.74495659090522</v>
      </c>
      <c r="G30" s="22">
        <v>7.3498999999999999</v>
      </c>
    </row>
    <row r="31" spans="1:9" x14ac:dyDescent="0.2">
      <c r="A31" s="21" t="s">
        <v>1082</v>
      </c>
      <c r="B31" s="21" t="s">
        <v>1083</v>
      </c>
      <c r="C31" s="21" t="s">
        <v>46</v>
      </c>
      <c r="D31" s="24">
        <v>500</v>
      </c>
      <c r="E31" s="22">
        <v>2469.2150000000001</v>
      </c>
      <c r="F31" s="23">
        <v>3.5019903062709901</v>
      </c>
      <c r="G31" s="22">
        <v>6.5951000000000004</v>
      </c>
    </row>
    <row r="32" spans="1:9" x14ac:dyDescent="0.2">
      <c r="A32" s="21" t="s">
        <v>1084</v>
      </c>
      <c r="B32" s="21" t="s">
        <v>1085</v>
      </c>
      <c r="C32" s="21" t="s">
        <v>48</v>
      </c>
      <c r="D32" s="24">
        <v>500</v>
      </c>
      <c r="E32" s="22">
        <v>2463.4724999999999</v>
      </c>
      <c r="F32" s="23">
        <v>3.49384594487121</v>
      </c>
      <c r="G32" s="22">
        <v>6.6001000000000003</v>
      </c>
    </row>
    <row r="33" spans="1:9" x14ac:dyDescent="0.2">
      <c r="A33" s="21" t="s">
        <v>990</v>
      </c>
      <c r="B33" s="21" t="s">
        <v>991</v>
      </c>
      <c r="C33" s="21" t="s">
        <v>46</v>
      </c>
      <c r="D33" s="24">
        <v>500</v>
      </c>
      <c r="E33" s="22">
        <v>2388.8674999999998</v>
      </c>
      <c r="F33" s="23">
        <v>3.3880366140517602</v>
      </c>
      <c r="G33" s="22">
        <v>7.415</v>
      </c>
    </row>
    <row r="34" spans="1:9" x14ac:dyDescent="0.2">
      <c r="A34" s="20" t="s">
        <v>27</v>
      </c>
      <c r="B34" s="20"/>
      <c r="C34" s="20"/>
      <c r="D34" s="20"/>
      <c r="E34" s="25">
        <f>SUM(E29:E33)</f>
        <v>12077.35</v>
      </c>
      <c r="F34" s="26">
        <f>SUM(F29:F33)</f>
        <v>17.128829456099179</v>
      </c>
      <c r="G34" s="25"/>
      <c r="H34" s="14"/>
      <c r="I34" s="14"/>
    </row>
    <row r="35" spans="1:9" x14ac:dyDescent="0.2">
      <c r="A35" s="21"/>
      <c r="B35" s="21"/>
      <c r="C35" s="21"/>
      <c r="D35" s="21"/>
      <c r="E35" s="22"/>
      <c r="F35" s="23"/>
      <c r="G35" s="22"/>
    </row>
    <row r="36" spans="1:9" x14ac:dyDescent="0.2">
      <c r="A36" s="20" t="s">
        <v>59</v>
      </c>
      <c r="B36" s="21"/>
      <c r="C36" s="21"/>
      <c r="D36" s="21"/>
      <c r="E36" s="22"/>
      <c r="F36" s="23"/>
      <c r="G36" s="22"/>
    </row>
    <row r="37" spans="1:9" x14ac:dyDescent="0.2">
      <c r="A37" s="21" t="s">
        <v>68</v>
      </c>
      <c r="B37" s="21" t="s">
        <v>67</v>
      </c>
      <c r="C37" s="21" t="s">
        <v>62</v>
      </c>
      <c r="D37" s="24">
        <v>7500000</v>
      </c>
      <c r="E37" s="22">
        <v>7658.32</v>
      </c>
      <c r="F37" s="23">
        <v>10.8614933905396</v>
      </c>
      <c r="G37" s="22">
        <v>7.4611086590249798</v>
      </c>
    </row>
    <row r="38" spans="1:9" x14ac:dyDescent="0.2">
      <c r="A38" s="21" t="s">
        <v>72</v>
      </c>
      <c r="B38" s="21" t="s">
        <v>71</v>
      </c>
      <c r="C38" s="21" t="s">
        <v>62</v>
      </c>
      <c r="D38" s="24">
        <v>6500000</v>
      </c>
      <c r="E38" s="22">
        <v>6550.6350000000002</v>
      </c>
      <c r="F38" s="23">
        <v>9.2905074162919998</v>
      </c>
      <c r="G38" s="22">
        <v>7.3571593688999997</v>
      </c>
    </row>
    <row r="39" spans="1:9" x14ac:dyDescent="0.2">
      <c r="A39" s="21" t="s">
        <v>1086</v>
      </c>
      <c r="B39" s="21" t="s">
        <v>1087</v>
      </c>
      <c r="C39" s="21" t="s">
        <v>62</v>
      </c>
      <c r="D39" s="24">
        <v>2502400</v>
      </c>
      <c r="E39" s="22">
        <v>2262.4348540000001</v>
      </c>
      <c r="F39" s="23">
        <v>3.2087221757836502</v>
      </c>
      <c r="G39" s="22">
        <v>7.1431761551624895</v>
      </c>
    </row>
    <row r="40" spans="1:9" x14ac:dyDescent="0.2">
      <c r="A40" s="21" t="s">
        <v>61</v>
      </c>
      <c r="B40" s="21" t="s">
        <v>60</v>
      </c>
      <c r="C40" s="21" t="s">
        <v>62</v>
      </c>
      <c r="D40" s="24">
        <v>1000000</v>
      </c>
      <c r="E40" s="22">
        <v>958.90599999999995</v>
      </c>
      <c r="F40" s="23">
        <v>1.3599785829201101</v>
      </c>
      <c r="G40" s="22">
        <v>7.3155108624000098</v>
      </c>
    </row>
    <row r="41" spans="1:9" x14ac:dyDescent="0.2">
      <c r="A41" s="20" t="s">
        <v>27</v>
      </c>
      <c r="B41" s="20"/>
      <c r="C41" s="20"/>
      <c r="D41" s="20"/>
      <c r="E41" s="25">
        <f>SUM(E37:E40)</f>
        <v>17430.295854</v>
      </c>
      <c r="F41" s="26">
        <f>SUM(F37:F40)</f>
        <v>24.720701565535361</v>
      </c>
      <c r="G41" s="25"/>
      <c r="H41" s="14"/>
      <c r="I41" s="14"/>
    </row>
    <row r="42" spans="1:9" x14ac:dyDescent="0.2">
      <c r="A42" s="21"/>
      <c r="B42" s="21"/>
      <c r="C42" s="21"/>
      <c r="D42" s="21"/>
      <c r="E42" s="22"/>
      <c r="F42" s="23"/>
      <c r="G42" s="22"/>
    </row>
    <row r="43" spans="1:9" x14ac:dyDescent="0.2">
      <c r="A43" s="20" t="s">
        <v>30</v>
      </c>
      <c r="B43" s="20"/>
      <c r="C43" s="20"/>
      <c r="D43" s="20"/>
      <c r="E43" s="25">
        <f>E26+E34+E41</f>
        <v>69542.274255600001</v>
      </c>
      <c r="F43" s="26">
        <f>F26+F34+F41</f>
        <v>98.629066451949186</v>
      </c>
      <c r="G43" s="25"/>
      <c r="H43" s="14"/>
      <c r="I43" s="14"/>
    </row>
    <row r="44" spans="1:9" x14ac:dyDescent="0.2">
      <c r="A44" s="20"/>
      <c r="B44" s="20"/>
      <c r="C44" s="20"/>
      <c r="D44" s="20"/>
      <c r="E44" s="25"/>
      <c r="F44" s="26"/>
      <c r="G44" s="25"/>
      <c r="H44" s="14"/>
      <c r="I44" s="14"/>
    </row>
    <row r="45" spans="1:9" x14ac:dyDescent="0.2">
      <c r="A45" s="20" t="s">
        <v>32</v>
      </c>
      <c r="B45" s="20"/>
      <c r="C45" s="20"/>
      <c r="D45" s="20"/>
      <c r="E45" s="25">
        <f>E47-(E26+E34+E41)</f>
        <v>966.63022589999309</v>
      </c>
      <c r="F45" s="26">
        <f>F47-(F26+F34+F41)</f>
        <v>1.3709335480508145</v>
      </c>
      <c r="G45" s="25"/>
      <c r="H45" s="14"/>
      <c r="I45" s="14"/>
    </row>
    <row r="46" spans="1:9" x14ac:dyDescent="0.2">
      <c r="A46" s="20"/>
      <c r="B46" s="20"/>
      <c r="C46" s="20"/>
      <c r="D46" s="20"/>
      <c r="E46" s="25"/>
      <c r="F46" s="26"/>
      <c r="G46" s="25"/>
      <c r="H46" s="14"/>
      <c r="I46" s="14"/>
    </row>
    <row r="47" spans="1:9" x14ac:dyDescent="0.2">
      <c r="A47" s="27" t="s">
        <v>31</v>
      </c>
      <c r="B47" s="27"/>
      <c r="C47" s="27"/>
      <c r="D47" s="27"/>
      <c r="E47" s="28">
        <v>70508.904481499994</v>
      </c>
      <c r="F47" s="29">
        <v>100</v>
      </c>
      <c r="G47" s="28"/>
      <c r="H47" s="14"/>
      <c r="I47" s="14"/>
    </row>
    <row r="49" spans="1:4" x14ac:dyDescent="0.2">
      <c r="A49" s="14" t="s">
        <v>34</v>
      </c>
    </row>
    <row r="51" spans="1:4" x14ac:dyDescent="0.2">
      <c r="A51" s="14" t="s">
        <v>35</v>
      </c>
    </row>
    <row r="52" spans="1:4" x14ac:dyDescent="0.2">
      <c r="A52" s="14" t="s">
        <v>36</v>
      </c>
    </row>
    <row r="53" spans="1:4" x14ac:dyDescent="0.2">
      <c r="A53" s="14" t="s">
        <v>37</v>
      </c>
      <c r="B53" s="14"/>
      <c r="C53" s="30" t="s">
        <v>39</v>
      </c>
      <c r="D53" s="14" t="s">
        <v>38</v>
      </c>
    </row>
    <row r="54" spans="1:4" x14ac:dyDescent="0.2">
      <c r="A54" s="7" t="s">
        <v>73</v>
      </c>
      <c r="C54" s="31">
        <v>18.165500000000002</v>
      </c>
      <c r="D54" s="31">
        <v>18.6799</v>
      </c>
    </row>
    <row r="55" spans="1:4" x14ac:dyDescent="0.2">
      <c r="A55" s="7" t="s">
        <v>75</v>
      </c>
      <c r="C55" s="31">
        <v>10.1633</v>
      </c>
      <c r="D55" s="31">
        <v>10.2089</v>
      </c>
    </row>
    <row r="56" spans="1:4" x14ac:dyDescent="0.2">
      <c r="A56" s="7" t="s">
        <v>74</v>
      </c>
      <c r="C56" s="31">
        <v>18.787800000000001</v>
      </c>
      <c r="D56" s="31">
        <v>19.3535</v>
      </c>
    </row>
    <row r="57" spans="1:4" x14ac:dyDescent="0.2">
      <c r="A57" s="7" t="s">
        <v>76</v>
      </c>
      <c r="C57" s="31">
        <v>10.6289</v>
      </c>
      <c r="D57" s="31">
        <v>10.7044</v>
      </c>
    </row>
    <row r="59" spans="1:4" x14ac:dyDescent="0.2">
      <c r="A59" s="14" t="s">
        <v>41</v>
      </c>
    </row>
    <row r="60" spans="1:4" x14ac:dyDescent="0.2">
      <c r="A60" s="69" t="s">
        <v>56</v>
      </c>
      <c r="B60" s="70"/>
      <c r="C60" s="33" t="s">
        <v>57</v>
      </c>
    </row>
    <row r="61" spans="1:4" x14ac:dyDescent="0.2">
      <c r="A61" s="65" t="s">
        <v>75</v>
      </c>
      <c r="B61" s="66"/>
      <c r="C61" s="34">
        <v>0.24</v>
      </c>
    </row>
    <row r="62" spans="1:4" x14ac:dyDescent="0.2">
      <c r="A62" s="65" t="s">
        <v>76</v>
      </c>
      <c r="B62" s="66"/>
      <c r="C62" s="34">
        <v>0.24</v>
      </c>
    </row>
    <row r="63" spans="1:4" x14ac:dyDescent="0.2">
      <c r="A63" s="7" t="s">
        <v>58</v>
      </c>
    </row>
    <row r="64" spans="1:4" x14ac:dyDescent="0.2">
      <c r="A64" s="7" t="s">
        <v>40</v>
      </c>
    </row>
    <row r="66" spans="1:5" x14ac:dyDescent="0.2">
      <c r="A66" s="14" t="s">
        <v>1184</v>
      </c>
      <c r="D66" s="32">
        <v>2.6834023333001502</v>
      </c>
      <c r="E66" s="10" t="s">
        <v>43</v>
      </c>
    </row>
    <row r="68" spans="1:5" x14ac:dyDescent="0.2">
      <c r="A68" s="14" t="s">
        <v>819</v>
      </c>
      <c r="D68" s="30" t="s">
        <v>42</v>
      </c>
    </row>
    <row r="70" spans="1:5" x14ac:dyDescent="0.2">
      <c r="A70" s="14" t="s">
        <v>1183</v>
      </c>
    </row>
    <row r="71" spans="1:5" ht="15" x14ac:dyDescent="0.25">
      <c r="A71" s="47"/>
    </row>
    <row r="72" spans="1:5" x14ac:dyDescent="0.2">
      <c r="A72" s="37" t="s">
        <v>795</v>
      </c>
    </row>
    <row r="73" spans="1:5" x14ac:dyDescent="0.2">
      <c r="A73" s="38"/>
    </row>
    <row r="74" spans="1:5" x14ac:dyDescent="0.2">
      <c r="A74" s="39"/>
    </row>
    <row r="75" spans="1:5" x14ac:dyDescent="0.2">
      <c r="A75" s="39"/>
    </row>
    <row r="76" spans="1:5" x14ac:dyDescent="0.2">
      <c r="A76" s="39"/>
    </row>
    <row r="77" spans="1:5" x14ac:dyDescent="0.2">
      <c r="A77" s="39"/>
    </row>
    <row r="78" spans="1:5" x14ac:dyDescent="0.2">
      <c r="A78" s="39"/>
    </row>
    <row r="79" spans="1:5" x14ac:dyDescent="0.2">
      <c r="A79" s="39"/>
    </row>
    <row r="80" spans="1:5" x14ac:dyDescent="0.2">
      <c r="A80" s="39"/>
    </row>
    <row r="81" spans="1:1" x14ac:dyDescent="0.2">
      <c r="A81" s="39"/>
    </row>
    <row r="82" spans="1:1" x14ac:dyDescent="0.2">
      <c r="A82" s="39"/>
    </row>
    <row r="83" spans="1:1" x14ac:dyDescent="0.2">
      <c r="A83" s="39"/>
    </row>
    <row r="84" spans="1:1" x14ac:dyDescent="0.2">
      <c r="A84" s="39"/>
    </row>
    <row r="85" spans="1:1" x14ac:dyDescent="0.2">
      <c r="A85" s="39"/>
    </row>
    <row r="86" spans="1:1" x14ac:dyDescent="0.2">
      <c r="A86" s="37" t="s">
        <v>1088</v>
      </c>
    </row>
    <row r="87" spans="1:1" x14ac:dyDescent="0.2">
      <c r="A87" s="39"/>
    </row>
    <row r="88" spans="1:1" x14ac:dyDescent="0.2">
      <c r="A88" s="37" t="s">
        <v>796</v>
      </c>
    </row>
    <row r="89" spans="1:1" x14ac:dyDescent="0.2">
      <c r="A89" s="39"/>
    </row>
    <row r="90" spans="1:1" x14ac:dyDescent="0.2">
      <c r="A90" s="39"/>
    </row>
    <row r="91" spans="1:1" x14ac:dyDescent="0.2">
      <c r="A91" s="39"/>
    </row>
    <row r="92" spans="1:1" x14ac:dyDescent="0.2">
      <c r="A92" s="39"/>
    </row>
    <row r="93" spans="1:1" x14ac:dyDescent="0.2">
      <c r="A93" s="39"/>
    </row>
    <row r="94" spans="1:1" x14ac:dyDescent="0.2">
      <c r="A94" s="39"/>
    </row>
    <row r="95" spans="1:1" x14ac:dyDescent="0.2">
      <c r="A95" s="39"/>
    </row>
    <row r="96" spans="1:1" x14ac:dyDescent="0.2">
      <c r="A96" s="39"/>
    </row>
    <row r="97" spans="1:1" x14ac:dyDescent="0.2">
      <c r="A97" s="39"/>
    </row>
    <row r="98" spans="1:1" x14ac:dyDescent="0.2">
      <c r="A98" s="39"/>
    </row>
    <row r="99" spans="1:1" x14ac:dyDescent="0.2">
      <c r="A99" s="39"/>
    </row>
    <row r="100" spans="1:1" x14ac:dyDescent="0.2">
      <c r="A100" s="39"/>
    </row>
    <row r="101" spans="1:1" x14ac:dyDescent="0.2">
      <c r="A101" s="39"/>
    </row>
  </sheetData>
  <mergeCells count="4">
    <mergeCell ref="A1:G1"/>
    <mergeCell ref="A60:B60"/>
    <mergeCell ref="A61:B61"/>
    <mergeCell ref="A62:B62"/>
  </mergeCells>
  <conditionalFormatting sqref="F2:F3 F204:F65536 F5:F69">
    <cfRule type="cellIs" dxfId="82" priority="4" stopIfTrue="1" operator="between">
      <formula>0.009</formula>
      <formula>-0.009</formula>
    </cfRule>
  </conditionalFormatting>
  <conditionalFormatting sqref="F70 F107:F203">
    <cfRule type="cellIs" dxfId="81" priority="3" stopIfTrue="1" operator="between">
      <formula>0.009</formula>
      <formula>-0.009</formula>
    </cfRule>
  </conditionalFormatting>
  <conditionalFormatting sqref="F104:F106">
    <cfRule type="cellIs" dxfId="80" priority="2" stopIfTrue="1" operator="between">
      <formula>0.009</formula>
      <formula>-0.009</formula>
    </cfRule>
  </conditionalFormatting>
  <conditionalFormatting sqref="F71:F103">
    <cfRule type="cellIs" dxfId="7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4"/>
  <sheetViews>
    <sheetView workbookViewId="0">
      <selection sqref="A1:G1"/>
    </sheetView>
  </sheetViews>
  <sheetFormatPr defaultColWidth="9.140625" defaultRowHeight="11.25" x14ac:dyDescent="0.2"/>
  <cols>
    <col min="1" max="1" width="36.85546875" style="7" bestFit="1" customWidth="1"/>
    <col min="2" max="2" width="37.42578125" style="7" customWidth="1"/>
    <col min="3" max="3" width="24.5703125" style="7" bestFit="1" customWidth="1"/>
    <col min="4" max="4" width="15.42578125" style="7" bestFit="1" customWidth="1"/>
    <col min="5" max="5" width="23.140625" style="10" customWidth="1"/>
    <col min="6" max="6" width="13.5703125" style="11" bestFit="1" customWidth="1"/>
    <col min="7" max="7" width="14.42578125" style="10" customWidth="1"/>
    <col min="8" max="16384" width="9.140625" style="7"/>
  </cols>
  <sheetData>
    <row r="1" spans="1:9" s="1" customFormat="1" ht="15" x14ac:dyDescent="0.2">
      <c r="A1" s="67" t="s">
        <v>1089</v>
      </c>
      <c r="B1" s="68"/>
      <c r="C1" s="68"/>
      <c r="D1" s="68"/>
      <c r="E1" s="68"/>
      <c r="F1" s="68"/>
      <c r="G1" s="68"/>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33</v>
      </c>
      <c r="D4" s="13" t="s">
        <v>1</v>
      </c>
      <c r="E4" s="40" t="s">
        <v>6</v>
      </c>
      <c r="F4" s="12" t="s">
        <v>3</v>
      </c>
      <c r="G4" s="12" t="s">
        <v>5</v>
      </c>
    </row>
    <row r="5" spans="1:9" x14ac:dyDescent="0.2">
      <c r="A5" s="16" t="s">
        <v>44</v>
      </c>
      <c r="B5" s="17"/>
      <c r="C5" s="17"/>
      <c r="D5" s="17"/>
      <c r="E5" s="18"/>
      <c r="F5" s="19"/>
      <c r="G5" s="18"/>
    </row>
    <row r="6" spans="1:9" x14ac:dyDescent="0.2">
      <c r="A6" s="20" t="s">
        <v>893</v>
      </c>
      <c r="B6" s="21"/>
      <c r="C6" s="21"/>
      <c r="D6" s="21"/>
      <c r="E6" s="22"/>
      <c r="F6" s="23"/>
      <c r="G6" s="22"/>
    </row>
    <row r="7" spans="1:9" x14ac:dyDescent="0.2">
      <c r="A7" s="21" t="s">
        <v>1090</v>
      </c>
      <c r="B7" s="21" t="s">
        <v>1091</v>
      </c>
      <c r="C7" s="21" t="s">
        <v>62</v>
      </c>
      <c r="D7" s="24">
        <v>3500000</v>
      </c>
      <c r="E7" s="22">
        <v>3388.8645000000001</v>
      </c>
      <c r="F7" s="23">
        <v>26.220982680183599</v>
      </c>
      <c r="G7" s="22">
        <v>6.65</v>
      </c>
    </row>
    <row r="8" spans="1:9" x14ac:dyDescent="0.2">
      <c r="A8" s="20" t="s">
        <v>27</v>
      </c>
      <c r="B8" s="20"/>
      <c r="C8" s="20"/>
      <c r="D8" s="20"/>
      <c r="E8" s="25">
        <f>SUM(E6:E7)</f>
        <v>3388.8645000000001</v>
      </c>
      <c r="F8" s="26">
        <f>SUM(F6:F7)</f>
        <v>26.220982680183599</v>
      </c>
      <c r="G8" s="25"/>
      <c r="H8" s="14"/>
      <c r="I8" s="14"/>
    </row>
    <row r="9" spans="1:9" x14ac:dyDescent="0.2">
      <c r="A9" s="21"/>
      <c r="B9" s="21"/>
      <c r="C9" s="21"/>
      <c r="D9" s="21"/>
      <c r="E9" s="22"/>
      <c r="F9" s="23"/>
      <c r="G9" s="22"/>
    </row>
    <row r="10" spans="1:9" x14ac:dyDescent="0.2">
      <c r="A10" s="20" t="s">
        <v>59</v>
      </c>
      <c r="B10" s="21"/>
      <c r="C10" s="21"/>
      <c r="D10" s="21"/>
      <c r="E10" s="22"/>
      <c r="F10" s="23"/>
      <c r="G10" s="22"/>
    </row>
    <row r="11" spans="1:9" x14ac:dyDescent="0.2">
      <c r="A11" s="21" t="s">
        <v>61</v>
      </c>
      <c r="B11" s="21" t="s">
        <v>60</v>
      </c>
      <c r="C11" s="21" t="s">
        <v>62</v>
      </c>
      <c r="D11" s="24">
        <v>5000000</v>
      </c>
      <c r="E11" s="22">
        <v>4794.53</v>
      </c>
      <c r="F11" s="23">
        <v>37.097171660188998</v>
      </c>
      <c r="G11" s="22">
        <v>7.3155108624000098</v>
      </c>
    </row>
    <row r="12" spans="1:9" x14ac:dyDescent="0.2">
      <c r="A12" s="21" t="s">
        <v>64</v>
      </c>
      <c r="B12" s="21" t="s">
        <v>63</v>
      </c>
      <c r="C12" s="21" t="s">
        <v>62</v>
      </c>
      <c r="D12" s="24">
        <v>1300000</v>
      </c>
      <c r="E12" s="22">
        <v>1259.1440333</v>
      </c>
      <c r="F12" s="23">
        <v>9.7424945402850405</v>
      </c>
      <c r="G12" s="22">
        <v>7.2672418600999906</v>
      </c>
    </row>
    <row r="13" spans="1:9" x14ac:dyDescent="0.2">
      <c r="A13" s="21" t="s">
        <v>66</v>
      </c>
      <c r="B13" s="21" t="s">
        <v>65</v>
      </c>
      <c r="C13" s="21" t="s">
        <v>62</v>
      </c>
      <c r="D13" s="24">
        <v>900000</v>
      </c>
      <c r="E13" s="22">
        <v>913.98929999999996</v>
      </c>
      <c r="F13" s="23">
        <v>7.0718960894344196</v>
      </c>
      <c r="G13" s="22">
        <v>7.5740278041000098</v>
      </c>
    </row>
    <row r="14" spans="1:9" x14ac:dyDescent="0.2">
      <c r="A14" s="21" t="s">
        <v>68</v>
      </c>
      <c r="B14" s="21" t="s">
        <v>67</v>
      </c>
      <c r="C14" s="21" t="s">
        <v>62</v>
      </c>
      <c r="D14" s="24">
        <v>250000</v>
      </c>
      <c r="E14" s="22">
        <v>255.27733330000001</v>
      </c>
      <c r="F14" s="23">
        <v>1.9751815202711001</v>
      </c>
      <c r="G14" s="22">
        <v>7.4611086590249798</v>
      </c>
    </row>
    <row r="15" spans="1:9" x14ac:dyDescent="0.2">
      <c r="A15" s="21" t="s">
        <v>70</v>
      </c>
      <c r="B15" s="21" t="s">
        <v>69</v>
      </c>
      <c r="C15" s="21" t="s">
        <v>62</v>
      </c>
      <c r="D15" s="24">
        <v>200000</v>
      </c>
      <c r="E15" s="22">
        <v>192.38740000000001</v>
      </c>
      <c r="F15" s="23">
        <v>1.4885772751567801</v>
      </c>
      <c r="G15" s="22">
        <v>7.152827646225</v>
      </c>
    </row>
    <row r="16" spans="1:9" x14ac:dyDescent="0.2">
      <c r="A16" s="20" t="s">
        <v>27</v>
      </c>
      <c r="B16" s="20"/>
      <c r="C16" s="20"/>
      <c r="D16" s="20"/>
      <c r="E16" s="25">
        <f>SUM(E11:E15)</f>
        <v>7415.3280665999991</v>
      </c>
      <c r="F16" s="26">
        <f>SUM(F11:F15)</f>
        <v>57.375321085336338</v>
      </c>
      <c r="G16" s="25"/>
      <c r="H16" s="14"/>
      <c r="I16" s="14"/>
    </row>
    <row r="17" spans="1:9" x14ac:dyDescent="0.2">
      <c r="A17" s="21"/>
      <c r="B17" s="21"/>
      <c r="C17" s="21"/>
      <c r="D17" s="21"/>
      <c r="E17" s="22"/>
      <c r="F17" s="23"/>
      <c r="G17" s="22"/>
    </row>
    <row r="18" spans="1:9" x14ac:dyDescent="0.2">
      <c r="A18" s="20" t="s">
        <v>30</v>
      </c>
      <c r="B18" s="20"/>
      <c r="C18" s="20"/>
      <c r="D18" s="20"/>
      <c r="E18" s="25">
        <f>E8+E16</f>
        <v>10804.192566599999</v>
      </c>
      <c r="F18" s="26">
        <f>F8+F16</f>
        <v>83.596303765519934</v>
      </c>
      <c r="G18" s="25"/>
      <c r="H18" s="14"/>
      <c r="I18" s="14"/>
    </row>
    <row r="19" spans="1:9" x14ac:dyDescent="0.2">
      <c r="A19" s="20"/>
      <c r="B19" s="20"/>
      <c r="C19" s="20"/>
      <c r="D19" s="20"/>
      <c r="E19" s="25"/>
      <c r="F19" s="26"/>
      <c r="G19" s="25"/>
      <c r="H19" s="14"/>
      <c r="I19" s="14"/>
    </row>
    <row r="20" spans="1:9" x14ac:dyDescent="0.2">
      <c r="A20" s="20" t="s">
        <v>32</v>
      </c>
      <c r="B20" s="20"/>
      <c r="C20" s="20"/>
      <c r="D20" s="20"/>
      <c r="E20" s="25">
        <f>E22-(E8+E16)</f>
        <v>2120.0541763000019</v>
      </c>
      <c r="F20" s="26">
        <f>F22-(F8+F16)</f>
        <v>16.403696234480066</v>
      </c>
      <c r="G20" s="25"/>
      <c r="H20" s="14"/>
      <c r="I20" s="14"/>
    </row>
    <row r="21" spans="1:9" x14ac:dyDescent="0.2">
      <c r="A21" s="20"/>
      <c r="B21" s="20"/>
      <c r="C21" s="20"/>
      <c r="D21" s="20"/>
      <c r="E21" s="25"/>
      <c r="F21" s="26"/>
      <c r="G21" s="25"/>
      <c r="H21" s="14"/>
      <c r="I21" s="14"/>
    </row>
    <row r="22" spans="1:9" x14ac:dyDescent="0.2">
      <c r="A22" s="27" t="s">
        <v>31</v>
      </c>
      <c r="B22" s="27"/>
      <c r="C22" s="27"/>
      <c r="D22" s="27"/>
      <c r="E22" s="28">
        <v>12924.246742900001</v>
      </c>
      <c r="F22" s="29">
        <v>100</v>
      </c>
      <c r="G22" s="28"/>
      <c r="H22" s="14"/>
      <c r="I22" s="14"/>
    </row>
    <row r="24" spans="1:9" x14ac:dyDescent="0.2">
      <c r="A24" s="14" t="s">
        <v>35</v>
      </c>
    </row>
    <row r="25" spans="1:9" x14ac:dyDescent="0.2">
      <c r="A25" s="14" t="s">
        <v>36</v>
      </c>
    </row>
    <row r="26" spans="1:9" x14ac:dyDescent="0.2">
      <c r="A26" s="14" t="s">
        <v>37</v>
      </c>
      <c r="B26" s="14"/>
      <c r="C26" s="30" t="s">
        <v>39</v>
      </c>
      <c r="D26" s="14" t="s">
        <v>38</v>
      </c>
    </row>
    <row r="27" spans="1:9" x14ac:dyDescent="0.2">
      <c r="A27" s="7" t="s">
        <v>1092</v>
      </c>
      <c r="C27" s="31">
        <v>48.431699999999999</v>
      </c>
      <c r="D27" s="31">
        <v>49.811199999999999</v>
      </c>
    </row>
    <row r="28" spans="1:9" x14ac:dyDescent="0.2">
      <c r="A28" s="7" t="s">
        <v>1093</v>
      </c>
      <c r="C28" s="31">
        <v>9.9984999999999999</v>
      </c>
      <c r="D28" s="31">
        <v>10.0886</v>
      </c>
    </row>
    <row r="29" spans="1:9" x14ac:dyDescent="0.2">
      <c r="A29" s="7" t="s">
        <v>1094</v>
      </c>
      <c r="C29" s="31">
        <v>52.280900000000003</v>
      </c>
      <c r="D29" s="31">
        <v>53.883200000000002</v>
      </c>
    </row>
    <row r="30" spans="1:9" x14ac:dyDescent="0.2">
      <c r="A30" s="7" t="s">
        <v>1095</v>
      </c>
      <c r="C30" s="31">
        <v>11.1965</v>
      </c>
      <c r="D30" s="31">
        <v>11.3376</v>
      </c>
    </row>
    <row r="32" spans="1:9" x14ac:dyDescent="0.2">
      <c r="A32" s="14" t="s">
        <v>41</v>
      </c>
    </row>
    <row r="33" spans="1:7" x14ac:dyDescent="0.2">
      <c r="A33" s="69" t="s">
        <v>56</v>
      </c>
      <c r="B33" s="70"/>
      <c r="C33" s="33" t="s">
        <v>57</v>
      </c>
    </row>
    <row r="34" spans="1:7" x14ac:dyDescent="0.2">
      <c r="A34" s="65" t="s">
        <v>1093</v>
      </c>
      <c r="B34" s="66"/>
      <c r="C34" s="34">
        <v>0.1928</v>
      </c>
    </row>
    <row r="35" spans="1:7" x14ac:dyDescent="0.2">
      <c r="A35" s="65" t="s">
        <v>1095</v>
      </c>
      <c r="B35" s="66"/>
      <c r="C35" s="34">
        <v>0.2</v>
      </c>
    </row>
    <row r="36" spans="1:7" x14ac:dyDescent="0.2">
      <c r="A36" s="7" t="s">
        <v>58</v>
      </c>
    </row>
    <row r="37" spans="1:7" x14ac:dyDescent="0.2">
      <c r="A37" s="7" t="s">
        <v>40</v>
      </c>
    </row>
    <row r="39" spans="1:7" x14ac:dyDescent="0.2">
      <c r="A39" s="14" t="s">
        <v>1184</v>
      </c>
      <c r="D39" s="32">
        <v>3.0645188587493499</v>
      </c>
      <c r="E39" s="10" t="s">
        <v>43</v>
      </c>
    </row>
    <row r="41" spans="1:7" x14ac:dyDescent="0.2">
      <c r="A41" s="14" t="s">
        <v>819</v>
      </c>
      <c r="D41" s="30" t="s">
        <v>42</v>
      </c>
    </row>
    <row r="43" spans="1:7" x14ac:dyDescent="0.2">
      <c r="A43" s="14" t="s">
        <v>1183</v>
      </c>
    </row>
    <row r="44" spans="1:7" x14ac:dyDescent="0.2">
      <c r="A44" s="37"/>
      <c r="B44" s="39"/>
      <c r="C44" s="39"/>
      <c r="D44" s="39"/>
      <c r="E44" s="11"/>
      <c r="G44" s="11"/>
    </row>
    <row r="45" spans="1:7" x14ac:dyDescent="0.2">
      <c r="A45" s="37" t="s">
        <v>795</v>
      </c>
      <c r="B45" s="39"/>
      <c r="C45" s="39"/>
      <c r="D45" s="39"/>
      <c r="E45" s="11"/>
      <c r="G45" s="11"/>
    </row>
    <row r="46" spans="1:7" x14ac:dyDescent="0.2">
      <c r="A46" s="38"/>
      <c r="B46" s="39"/>
      <c r="C46" s="39"/>
      <c r="D46" s="39"/>
      <c r="E46" s="11"/>
      <c r="G46" s="11"/>
    </row>
    <row r="47" spans="1:7" x14ac:dyDescent="0.2">
      <c r="A47" s="39"/>
      <c r="B47" s="39"/>
      <c r="C47" s="39"/>
      <c r="D47" s="39"/>
      <c r="E47" s="11"/>
      <c r="G47" s="11"/>
    </row>
    <row r="48" spans="1:7" x14ac:dyDescent="0.2">
      <c r="A48" s="39"/>
      <c r="B48" s="39"/>
      <c r="C48" s="39"/>
      <c r="D48" s="39"/>
      <c r="E48" s="11"/>
      <c r="G48" s="11"/>
    </row>
    <row r="49" spans="1:7" x14ac:dyDescent="0.2">
      <c r="A49" s="39"/>
      <c r="B49" s="39"/>
      <c r="C49" s="39"/>
      <c r="D49" s="39"/>
      <c r="E49" s="11"/>
      <c r="G49" s="11"/>
    </row>
    <row r="50" spans="1:7" x14ac:dyDescent="0.2">
      <c r="A50" s="39"/>
      <c r="B50" s="39"/>
      <c r="C50" s="39"/>
      <c r="D50" s="39"/>
      <c r="E50" s="11"/>
      <c r="G50" s="11"/>
    </row>
    <row r="51" spans="1:7" x14ac:dyDescent="0.2">
      <c r="A51" s="39"/>
      <c r="B51" s="39"/>
      <c r="C51" s="39"/>
      <c r="D51" s="39"/>
      <c r="E51" s="11"/>
      <c r="G51" s="11"/>
    </row>
    <row r="52" spans="1:7" x14ac:dyDescent="0.2">
      <c r="A52" s="39"/>
      <c r="B52" s="39"/>
      <c r="C52" s="39"/>
      <c r="D52" s="39"/>
      <c r="E52" s="11"/>
      <c r="G52" s="11"/>
    </row>
    <row r="53" spans="1:7" x14ac:dyDescent="0.2">
      <c r="A53" s="39"/>
      <c r="B53" s="39"/>
      <c r="C53" s="39"/>
      <c r="D53" s="39"/>
      <c r="E53" s="11"/>
      <c r="G53" s="11"/>
    </row>
    <row r="54" spans="1:7" x14ac:dyDescent="0.2">
      <c r="A54" s="39"/>
      <c r="B54" s="39"/>
      <c r="C54" s="39"/>
      <c r="D54" s="39"/>
      <c r="E54" s="11"/>
      <c r="G54" s="11"/>
    </row>
    <row r="55" spans="1:7" x14ac:dyDescent="0.2">
      <c r="A55" s="39"/>
      <c r="B55" s="39"/>
      <c r="C55" s="39"/>
      <c r="D55" s="39"/>
      <c r="E55" s="11"/>
      <c r="G55" s="11"/>
    </row>
    <row r="56" spans="1:7" x14ac:dyDescent="0.2">
      <c r="A56" s="39"/>
      <c r="B56" s="39"/>
      <c r="C56" s="39"/>
      <c r="D56" s="39"/>
      <c r="E56" s="11"/>
      <c r="G56" s="11"/>
    </row>
    <row r="57" spans="1:7" x14ac:dyDescent="0.2">
      <c r="A57" s="39"/>
      <c r="B57" s="39"/>
      <c r="C57" s="39"/>
      <c r="D57" s="39"/>
      <c r="E57" s="11"/>
      <c r="G57" s="11"/>
    </row>
    <row r="58" spans="1:7" x14ac:dyDescent="0.2">
      <c r="A58" s="39"/>
      <c r="B58" s="39"/>
      <c r="C58" s="39"/>
      <c r="D58" s="39"/>
      <c r="E58" s="11"/>
      <c r="G58" s="11"/>
    </row>
    <row r="59" spans="1:7" ht="22.5" x14ac:dyDescent="0.2">
      <c r="A59" s="48" t="s">
        <v>1096</v>
      </c>
      <c r="B59" s="48"/>
      <c r="C59" s="48"/>
      <c r="D59" s="48"/>
      <c r="E59" s="48"/>
      <c r="F59" s="48"/>
      <c r="G59" s="48"/>
    </row>
    <row r="60" spans="1:7" x14ac:dyDescent="0.2">
      <c r="A60" s="39"/>
      <c r="B60" s="39"/>
      <c r="C60" s="39"/>
      <c r="D60" s="39"/>
      <c r="E60" s="11"/>
      <c r="G60" s="11"/>
    </row>
    <row r="61" spans="1:7" x14ac:dyDescent="0.2">
      <c r="A61" s="37" t="s">
        <v>796</v>
      </c>
      <c r="B61" s="39"/>
      <c r="C61" s="39"/>
      <c r="D61" s="39"/>
      <c r="E61" s="11"/>
      <c r="G61" s="11"/>
    </row>
    <row r="62" spans="1:7" x14ac:dyDescent="0.2">
      <c r="A62" s="39"/>
      <c r="B62" s="39"/>
      <c r="C62" s="39"/>
      <c r="D62" s="39"/>
      <c r="E62" s="11"/>
      <c r="G62" s="11"/>
    </row>
    <row r="63" spans="1:7" x14ac:dyDescent="0.2">
      <c r="A63" s="39"/>
      <c r="B63" s="39"/>
      <c r="C63" s="39"/>
      <c r="D63" s="39"/>
      <c r="E63" s="11"/>
      <c r="G63" s="11"/>
    </row>
    <row r="64" spans="1:7" x14ac:dyDescent="0.2">
      <c r="A64" s="39"/>
      <c r="B64" s="39"/>
      <c r="C64" s="39"/>
      <c r="D64" s="39"/>
      <c r="E64" s="11"/>
      <c r="G64" s="11"/>
    </row>
    <row r="65" spans="1:7" x14ac:dyDescent="0.2">
      <c r="A65" s="39"/>
      <c r="B65" s="39"/>
      <c r="C65" s="39"/>
      <c r="D65" s="39"/>
      <c r="E65" s="11"/>
      <c r="G65" s="11"/>
    </row>
    <row r="66" spans="1:7" x14ac:dyDescent="0.2">
      <c r="A66" s="39"/>
      <c r="B66" s="39"/>
      <c r="C66" s="39"/>
      <c r="D66" s="39"/>
      <c r="E66" s="11"/>
      <c r="G66" s="11"/>
    </row>
    <row r="67" spans="1:7" x14ac:dyDescent="0.2">
      <c r="A67" s="39"/>
      <c r="B67" s="39"/>
      <c r="C67" s="39"/>
      <c r="D67" s="39"/>
      <c r="E67" s="11"/>
      <c r="G67" s="11"/>
    </row>
    <row r="68" spans="1:7" x14ac:dyDescent="0.2">
      <c r="A68" s="39"/>
      <c r="B68" s="39"/>
      <c r="C68" s="39"/>
      <c r="D68" s="39"/>
      <c r="E68" s="11"/>
      <c r="G68" s="11"/>
    </row>
    <row r="69" spans="1:7" x14ac:dyDescent="0.2">
      <c r="A69" s="39"/>
      <c r="B69" s="39"/>
      <c r="C69" s="39"/>
      <c r="D69" s="39"/>
      <c r="E69" s="11"/>
      <c r="G69" s="11"/>
    </row>
    <row r="70" spans="1:7" x14ac:dyDescent="0.2">
      <c r="A70" s="39"/>
      <c r="B70" s="39"/>
      <c r="C70" s="39"/>
      <c r="D70" s="39"/>
      <c r="E70" s="11"/>
      <c r="G70" s="11"/>
    </row>
    <row r="71" spans="1:7" x14ac:dyDescent="0.2">
      <c r="A71" s="39"/>
      <c r="B71" s="39"/>
      <c r="C71" s="39"/>
      <c r="D71" s="39"/>
      <c r="E71" s="11"/>
      <c r="G71" s="11"/>
    </row>
    <row r="72" spans="1:7" x14ac:dyDescent="0.2">
      <c r="A72" s="39"/>
      <c r="B72" s="39"/>
      <c r="C72" s="39"/>
      <c r="D72" s="39"/>
      <c r="E72" s="11"/>
      <c r="G72" s="11"/>
    </row>
    <row r="73" spans="1:7" x14ac:dyDescent="0.2">
      <c r="A73" s="39"/>
      <c r="B73" s="39"/>
      <c r="C73" s="39"/>
      <c r="D73" s="39"/>
      <c r="E73" s="11"/>
      <c r="G73" s="11"/>
    </row>
    <row r="74" spans="1:7" x14ac:dyDescent="0.2">
      <c r="A74" s="39"/>
      <c r="B74" s="39"/>
      <c r="C74" s="39"/>
      <c r="D74" s="39"/>
      <c r="E74" s="11"/>
      <c r="G74" s="11"/>
    </row>
  </sheetData>
  <mergeCells count="4">
    <mergeCell ref="A1:G1"/>
    <mergeCell ref="A33:B33"/>
    <mergeCell ref="A34:B34"/>
    <mergeCell ref="A35:B35"/>
  </mergeCells>
  <conditionalFormatting sqref="F2:F3 F177:F65534 F5:F42">
    <cfRule type="cellIs" dxfId="78" priority="5" stopIfTrue="1" operator="between">
      <formula>0.009</formula>
      <formula>-0.009</formula>
    </cfRule>
  </conditionalFormatting>
  <conditionalFormatting sqref="F43 F81:F176">
    <cfRule type="cellIs" dxfId="77" priority="4" stopIfTrue="1" operator="between">
      <formula>0.009</formula>
      <formula>-0.009</formula>
    </cfRule>
  </conditionalFormatting>
  <conditionalFormatting sqref="F77:F80">
    <cfRule type="cellIs" dxfId="76" priority="3" stopIfTrue="1" operator="between">
      <formula>0.009</formula>
      <formula>-0.009</formula>
    </cfRule>
  </conditionalFormatting>
  <conditionalFormatting sqref="F75:F76">
    <cfRule type="cellIs" dxfId="75" priority="2" stopIfTrue="1" operator="between">
      <formula>0.009</formula>
      <formula>-0.009</formula>
    </cfRule>
  </conditionalFormatting>
  <conditionalFormatting sqref="F44:F58 F60:F74">
    <cfRule type="cellIs" dxfId="74" priority="1" stopIfTrue="1" operator="between">
      <formula>0.009</formula>
      <formula>-0.009</formula>
    </cfRule>
  </conditionalFormatting>
  <hyperlinks>
    <hyperlink ref="A44"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34"/>
  <sheetViews>
    <sheetView workbookViewId="0">
      <selection sqref="A1:G1"/>
    </sheetView>
  </sheetViews>
  <sheetFormatPr defaultColWidth="9.140625" defaultRowHeight="11.25" x14ac:dyDescent="0.2"/>
  <cols>
    <col min="1" max="1" width="38.5703125" style="7" bestFit="1" customWidth="1"/>
    <col min="2" max="2" width="51" style="7" bestFit="1" customWidth="1"/>
    <col min="3" max="3" width="35.42578125" style="7" bestFit="1" customWidth="1"/>
    <col min="4" max="4" width="15.42578125" style="7" bestFit="1" customWidth="1"/>
    <col min="5" max="5" width="23.140625" style="10" customWidth="1"/>
    <col min="6" max="6" width="13.5703125" style="11" bestFit="1" customWidth="1"/>
    <col min="7" max="7" width="14.42578125" style="10" customWidth="1"/>
    <col min="8" max="16384" width="9.140625" style="7"/>
  </cols>
  <sheetData>
    <row r="1" spans="1:7" s="1" customFormat="1" ht="15" x14ac:dyDescent="0.2">
      <c r="A1" s="67" t="s">
        <v>1097</v>
      </c>
      <c r="B1" s="68"/>
      <c r="C1" s="68"/>
      <c r="D1" s="68"/>
      <c r="E1" s="68"/>
      <c r="F1" s="68"/>
      <c r="G1" s="68"/>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40" t="s">
        <v>6</v>
      </c>
      <c r="F4" s="12" t="s">
        <v>3</v>
      </c>
      <c r="G4" s="12" t="s">
        <v>5</v>
      </c>
    </row>
    <row r="5" spans="1:7" x14ac:dyDescent="0.2">
      <c r="A5" s="16" t="s">
        <v>82</v>
      </c>
      <c r="B5" s="17"/>
      <c r="C5" s="17"/>
      <c r="D5" s="17"/>
      <c r="E5" s="18"/>
      <c r="F5" s="19"/>
      <c r="G5" s="18"/>
    </row>
    <row r="6" spans="1:7" x14ac:dyDescent="0.2">
      <c r="A6" s="20" t="s">
        <v>26</v>
      </c>
      <c r="B6" s="21"/>
      <c r="C6" s="21"/>
      <c r="D6" s="21"/>
      <c r="E6" s="22"/>
      <c r="F6" s="23"/>
      <c r="G6" s="22"/>
    </row>
    <row r="7" spans="1:7" x14ac:dyDescent="0.2">
      <c r="A7" s="21" t="s">
        <v>84</v>
      </c>
      <c r="B7" s="21" t="s">
        <v>83</v>
      </c>
      <c r="C7" s="21" t="s">
        <v>85</v>
      </c>
      <c r="D7" s="24">
        <v>102300</v>
      </c>
      <c r="E7" s="22">
        <v>1665.59745</v>
      </c>
      <c r="F7" s="23">
        <v>3.6798819292659402</v>
      </c>
      <c r="G7" s="22"/>
    </row>
    <row r="8" spans="1:7" x14ac:dyDescent="0.2">
      <c r="A8" s="21" t="s">
        <v>87</v>
      </c>
      <c r="B8" s="21" t="s">
        <v>86</v>
      </c>
      <c r="C8" s="21" t="s">
        <v>85</v>
      </c>
      <c r="D8" s="24">
        <v>149800</v>
      </c>
      <c r="E8" s="22">
        <v>1334.4933000000001</v>
      </c>
      <c r="F8" s="23">
        <v>2.9483581278276301</v>
      </c>
      <c r="G8" s="22"/>
    </row>
    <row r="9" spans="1:7" x14ac:dyDescent="0.2">
      <c r="A9" s="21" t="s">
        <v>89</v>
      </c>
      <c r="B9" s="21" t="s">
        <v>88</v>
      </c>
      <c r="C9" s="21" t="s">
        <v>90</v>
      </c>
      <c r="D9" s="24">
        <v>78800</v>
      </c>
      <c r="E9" s="22">
        <v>1188.4616000000001</v>
      </c>
      <c r="F9" s="23">
        <v>2.6257234996766399</v>
      </c>
      <c r="G9" s="22"/>
    </row>
    <row r="10" spans="1:7" x14ac:dyDescent="0.2">
      <c r="A10" s="21" t="s">
        <v>92</v>
      </c>
      <c r="B10" s="21" t="s">
        <v>91</v>
      </c>
      <c r="C10" s="21" t="s">
        <v>85</v>
      </c>
      <c r="D10" s="24">
        <v>104800</v>
      </c>
      <c r="E10" s="22">
        <v>978.57</v>
      </c>
      <c r="F10" s="23">
        <v>2.1620002237165901</v>
      </c>
      <c r="G10" s="22"/>
    </row>
    <row r="11" spans="1:7" x14ac:dyDescent="0.2">
      <c r="A11" s="21" t="s">
        <v>94</v>
      </c>
      <c r="B11" s="21" t="s">
        <v>93</v>
      </c>
      <c r="C11" s="21" t="s">
        <v>95</v>
      </c>
      <c r="D11" s="24">
        <v>44900</v>
      </c>
      <c r="E11" s="22">
        <v>936.52419999999995</v>
      </c>
      <c r="F11" s="23">
        <v>2.06910648182143</v>
      </c>
      <c r="G11" s="22"/>
    </row>
    <row r="12" spans="1:7" x14ac:dyDescent="0.2">
      <c r="A12" s="21" t="s">
        <v>97</v>
      </c>
      <c r="B12" s="21" t="s">
        <v>96</v>
      </c>
      <c r="C12" s="21" t="s">
        <v>98</v>
      </c>
      <c r="D12" s="24">
        <v>77400</v>
      </c>
      <c r="E12" s="22">
        <v>623.92139999999995</v>
      </c>
      <c r="F12" s="23">
        <v>1.3784585736141199</v>
      </c>
      <c r="G12" s="22"/>
    </row>
    <row r="13" spans="1:7" x14ac:dyDescent="0.2">
      <c r="A13" s="21" t="s">
        <v>100</v>
      </c>
      <c r="B13" s="21" t="s">
        <v>99</v>
      </c>
      <c r="C13" s="21" t="s">
        <v>101</v>
      </c>
      <c r="D13" s="24">
        <v>24300</v>
      </c>
      <c r="E13" s="22">
        <v>618.96960000000001</v>
      </c>
      <c r="F13" s="23">
        <v>1.3675183315182</v>
      </c>
      <c r="G13" s="22"/>
    </row>
    <row r="14" spans="1:7" x14ac:dyDescent="0.2">
      <c r="A14" s="21" t="s">
        <v>103</v>
      </c>
      <c r="B14" s="21" t="s">
        <v>102</v>
      </c>
      <c r="C14" s="21" t="s">
        <v>85</v>
      </c>
      <c r="D14" s="24">
        <v>100000</v>
      </c>
      <c r="E14" s="22">
        <v>613.70000000000005</v>
      </c>
      <c r="F14" s="23">
        <v>1.35587595909835</v>
      </c>
      <c r="G14" s="22"/>
    </row>
    <row r="15" spans="1:7" x14ac:dyDescent="0.2">
      <c r="A15" s="21" t="s">
        <v>105</v>
      </c>
      <c r="B15" s="21" t="s">
        <v>104</v>
      </c>
      <c r="C15" s="21" t="s">
        <v>106</v>
      </c>
      <c r="D15" s="24">
        <v>51400</v>
      </c>
      <c r="E15" s="22">
        <v>514.71960000000001</v>
      </c>
      <c r="F15" s="23">
        <v>1.1371939568465299</v>
      </c>
      <c r="G15" s="22"/>
    </row>
    <row r="16" spans="1:7" x14ac:dyDescent="0.2">
      <c r="A16" s="21" t="s">
        <v>108</v>
      </c>
      <c r="B16" s="21" t="s">
        <v>107</v>
      </c>
      <c r="C16" s="21" t="s">
        <v>90</v>
      </c>
      <c r="D16" s="24">
        <v>49300</v>
      </c>
      <c r="E16" s="22">
        <v>512.37490000000003</v>
      </c>
      <c r="F16" s="23">
        <v>1.1320137020619501</v>
      </c>
      <c r="G16" s="22"/>
    </row>
    <row r="17" spans="1:7" x14ac:dyDescent="0.2">
      <c r="A17" s="21" t="s">
        <v>110</v>
      </c>
      <c r="B17" s="21" t="s">
        <v>109</v>
      </c>
      <c r="C17" s="21" t="s">
        <v>111</v>
      </c>
      <c r="D17" s="24">
        <v>270800</v>
      </c>
      <c r="E17" s="22">
        <v>450.7466</v>
      </c>
      <c r="F17" s="23">
        <v>0.99585543194609505</v>
      </c>
      <c r="G17" s="22"/>
    </row>
    <row r="18" spans="1:7" x14ac:dyDescent="0.2">
      <c r="A18" s="21" t="s">
        <v>113</v>
      </c>
      <c r="B18" s="21" t="s">
        <v>112</v>
      </c>
      <c r="C18" s="21" t="s">
        <v>114</v>
      </c>
      <c r="D18" s="24">
        <v>79600</v>
      </c>
      <c r="E18" s="22">
        <v>446.91419999999999</v>
      </c>
      <c r="F18" s="23">
        <v>0.98738833234425605</v>
      </c>
      <c r="G18" s="22"/>
    </row>
    <row r="19" spans="1:7" x14ac:dyDescent="0.2">
      <c r="A19" s="21" t="s">
        <v>116</v>
      </c>
      <c r="B19" s="21" t="s">
        <v>115</v>
      </c>
      <c r="C19" s="21" t="s">
        <v>117</v>
      </c>
      <c r="D19" s="24">
        <v>32700</v>
      </c>
      <c r="E19" s="22">
        <v>437.2971</v>
      </c>
      <c r="F19" s="23">
        <v>0.96614082593030004</v>
      </c>
      <c r="G19" s="22"/>
    </row>
    <row r="20" spans="1:7" x14ac:dyDescent="0.2">
      <c r="A20" s="21" t="s">
        <v>119</v>
      </c>
      <c r="B20" s="21" t="s">
        <v>118</v>
      </c>
      <c r="C20" s="21" t="s">
        <v>120</v>
      </c>
      <c r="D20" s="24">
        <v>5700</v>
      </c>
      <c r="E20" s="22">
        <v>396.66584999999998</v>
      </c>
      <c r="F20" s="23">
        <v>0.87637231515448999</v>
      </c>
      <c r="G20" s="22"/>
    </row>
    <row r="21" spans="1:7" x14ac:dyDescent="0.2">
      <c r="A21" s="21" t="s">
        <v>122</v>
      </c>
      <c r="B21" s="21" t="s">
        <v>121</v>
      </c>
      <c r="C21" s="21" t="s">
        <v>123</v>
      </c>
      <c r="D21" s="24">
        <v>44800</v>
      </c>
      <c r="E21" s="22">
        <v>393.14240000000001</v>
      </c>
      <c r="F21" s="23">
        <v>0.86858779315989199</v>
      </c>
      <c r="G21" s="22"/>
    </row>
    <row r="22" spans="1:7" x14ac:dyDescent="0.2">
      <c r="A22" s="21" t="s">
        <v>125</v>
      </c>
      <c r="B22" s="21" t="s">
        <v>124</v>
      </c>
      <c r="C22" s="21" t="s">
        <v>85</v>
      </c>
      <c r="D22" s="24">
        <v>31000</v>
      </c>
      <c r="E22" s="22">
        <v>378.23099999999999</v>
      </c>
      <c r="F22" s="23">
        <v>0.83564334346704705</v>
      </c>
      <c r="G22" s="22"/>
    </row>
    <row r="23" spans="1:7" x14ac:dyDescent="0.2">
      <c r="A23" s="21" t="s">
        <v>127</v>
      </c>
      <c r="B23" s="21" t="s">
        <v>126</v>
      </c>
      <c r="C23" s="21" t="s">
        <v>128</v>
      </c>
      <c r="D23" s="24">
        <v>382675</v>
      </c>
      <c r="E23" s="22">
        <v>367.55933750000003</v>
      </c>
      <c r="F23" s="23">
        <v>0.81206594306398105</v>
      </c>
      <c r="G23" s="22"/>
    </row>
    <row r="24" spans="1:7" x14ac:dyDescent="0.2">
      <c r="A24" s="21" t="s">
        <v>130</v>
      </c>
      <c r="B24" s="21" t="s">
        <v>129</v>
      </c>
      <c r="C24" s="21" t="s">
        <v>131</v>
      </c>
      <c r="D24" s="24">
        <v>111900</v>
      </c>
      <c r="E24" s="22">
        <v>360.98939999999999</v>
      </c>
      <c r="F24" s="23">
        <v>0.79755067451415396</v>
      </c>
      <c r="G24" s="22"/>
    </row>
    <row r="25" spans="1:7" x14ac:dyDescent="0.2">
      <c r="A25" s="21" t="s">
        <v>133</v>
      </c>
      <c r="B25" s="21" t="s">
        <v>132</v>
      </c>
      <c r="C25" s="21" t="s">
        <v>106</v>
      </c>
      <c r="D25" s="24">
        <v>8300</v>
      </c>
      <c r="E25" s="22">
        <v>351.71665000000002</v>
      </c>
      <c r="F25" s="23">
        <v>0.77706395657423399</v>
      </c>
      <c r="G25" s="22"/>
    </row>
    <row r="26" spans="1:7" x14ac:dyDescent="0.2">
      <c r="A26" s="21" t="s">
        <v>135</v>
      </c>
      <c r="B26" s="21" t="s">
        <v>134</v>
      </c>
      <c r="C26" s="21" t="s">
        <v>90</v>
      </c>
      <c r="D26" s="24">
        <v>33500</v>
      </c>
      <c r="E26" s="22">
        <v>340.49400000000003</v>
      </c>
      <c r="F26" s="23">
        <v>0.75226923385568201</v>
      </c>
      <c r="G26" s="22"/>
    </row>
    <row r="27" spans="1:7" x14ac:dyDescent="0.2">
      <c r="A27" s="21" t="s">
        <v>137</v>
      </c>
      <c r="B27" s="21" t="s">
        <v>136</v>
      </c>
      <c r="C27" s="21" t="s">
        <v>138</v>
      </c>
      <c r="D27" s="24">
        <v>95400</v>
      </c>
      <c r="E27" s="22">
        <v>320.97329999999999</v>
      </c>
      <c r="F27" s="23">
        <v>0.70914124324989602</v>
      </c>
      <c r="G27" s="22"/>
    </row>
    <row r="28" spans="1:7" x14ac:dyDescent="0.2">
      <c r="A28" s="21" t="s">
        <v>140</v>
      </c>
      <c r="B28" s="21" t="s">
        <v>139</v>
      </c>
      <c r="C28" s="21" t="s">
        <v>141</v>
      </c>
      <c r="D28" s="24">
        <v>38800</v>
      </c>
      <c r="E28" s="22">
        <v>308.654</v>
      </c>
      <c r="F28" s="23">
        <v>0.68192364067058997</v>
      </c>
      <c r="G28" s="22"/>
    </row>
    <row r="29" spans="1:7" x14ac:dyDescent="0.2">
      <c r="A29" s="21" t="s">
        <v>143</v>
      </c>
      <c r="B29" s="21" t="s">
        <v>142</v>
      </c>
      <c r="C29" s="21" t="s">
        <v>144</v>
      </c>
      <c r="D29" s="24">
        <v>99400</v>
      </c>
      <c r="E29" s="22">
        <v>285.77499999999998</v>
      </c>
      <c r="F29" s="23">
        <v>0.63137600164792196</v>
      </c>
      <c r="G29" s="22"/>
    </row>
    <row r="30" spans="1:7" x14ac:dyDescent="0.2">
      <c r="A30" s="21" t="s">
        <v>146</v>
      </c>
      <c r="B30" s="21" t="s">
        <v>145</v>
      </c>
      <c r="C30" s="21" t="s">
        <v>117</v>
      </c>
      <c r="D30" s="24">
        <v>35500</v>
      </c>
      <c r="E30" s="22">
        <v>280.30799999999999</v>
      </c>
      <c r="F30" s="23">
        <v>0.619297504225092</v>
      </c>
      <c r="G30" s="22"/>
    </row>
    <row r="31" spans="1:7" x14ac:dyDescent="0.2">
      <c r="A31" s="21" t="s">
        <v>148</v>
      </c>
      <c r="B31" s="21" t="s">
        <v>147</v>
      </c>
      <c r="C31" s="21" t="s">
        <v>149</v>
      </c>
      <c r="D31" s="24">
        <v>10200</v>
      </c>
      <c r="E31" s="22">
        <v>258.1875</v>
      </c>
      <c r="F31" s="23">
        <v>0.570425654537566</v>
      </c>
      <c r="G31" s="22"/>
    </row>
    <row r="32" spans="1:7" x14ac:dyDescent="0.2">
      <c r="A32" s="21" t="s">
        <v>151</v>
      </c>
      <c r="B32" s="21" t="s">
        <v>150</v>
      </c>
      <c r="C32" s="21" t="s">
        <v>152</v>
      </c>
      <c r="D32" s="24">
        <v>3000</v>
      </c>
      <c r="E32" s="22">
        <v>251.83799999999999</v>
      </c>
      <c r="F32" s="23">
        <v>0.55639740881116095</v>
      </c>
      <c r="G32" s="22"/>
    </row>
    <row r="33" spans="1:7" x14ac:dyDescent="0.2">
      <c r="A33" s="21" t="s">
        <v>154</v>
      </c>
      <c r="B33" s="21" t="s">
        <v>153</v>
      </c>
      <c r="C33" s="21" t="s">
        <v>144</v>
      </c>
      <c r="D33" s="24">
        <v>394000</v>
      </c>
      <c r="E33" s="22">
        <v>233.642</v>
      </c>
      <c r="F33" s="23">
        <v>0.51619613953993104</v>
      </c>
      <c r="G33" s="22"/>
    </row>
    <row r="34" spans="1:7" x14ac:dyDescent="0.2">
      <c r="A34" s="21" t="s">
        <v>156</v>
      </c>
      <c r="B34" s="21" t="s">
        <v>155</v>
      </c>
      <c r="C34" s="21" t="s">
        <v>117</v>
      </c>
      <c r="D34" s="24">
        <v>45000</v>
      </c>
      <c r="E34" s="22">
        <v>229.9725</v>
      </c>
      <c r="F34" s="23">
        <v>0.50808894248614</v>
      </c>
      <c r="G34" s="22"/>
    </row>
    <row r="35" spans="1:7" x14ac:dyDescent="0.2">
      <c r="A35" s="21" t="s">
        <v>158</v>
      </c>
      <c r="B35" s="21" t="s">
        <v>157</v>
      </c>
      <c r="C35" s="21" t="s">
        <v>159</v>
      </c>
      <c r="D35" s="24">
        <v>10400</v>
      </c>
      <c r="E35" s="22">
        <v>222.57560000000001</v>
      </c>
      <c r="F35" s="23">
        <v>0.49174662721507201</v>
      </c>
      <c r="G35" s="22"/>
    </row>
    <row r="36" spans="1:7" x14ac:dyDescent="0.2">
      <c r="A36" s="21" t="s">
        <v>161</v>
      </c>
      <c r="B36" s="21" t="s">
        <v>160</v>
      </c>
      <c r="C36" s="21" t="s">
        <v>120</v>
      </c>
      <c r="D36" s="24">
        <v>60200</v>
      </c>
      <c r="E36" s="22">
        <v>219.76009999999999</v>
      </c>
      <c r="F36" s="23">
        <v>0.485526212089048</v>
      </c>
      <c r="G36" s="22"/>
    </row>
    <row r="37" spans="1:7" x14ac:dyDescent="0.2">
      <c r="A37" s="21" t="s">
        <v>163</v>
      </c>
      <c r="B37" s="21" t="s">
        <v>162</v>
      </c>
      <c r="C37" s="21" t="s">
        <v>152</v>
      </c>
      <c r="D37" s="24">
        <v>55000</v>
      </c>
      <c r="E37" s="22">
        <v>213.3725</v>
      </c>
      <c r="F37" s="23">
        <v>0.47141379026024399</v>
      </c>
      <c r="G37" s="22"/>
    </row>
    <row r="38" spans="1:7" x14ac:dyDescent="0.2">
      <c r="A38" s="21" t="s">
        <v>165</v>
      </c>
      <c r="B38" s="21" t="s">
        <v>164</v>
      </c>
      <c r="C38" s="21" t="s">
        <v>166</v>
      </c>
      <c r="D38" s="24">
        <v>114300</v>
      </c>
      <c r="E38" s="22">
        <v>206.02574999999999</v>
      </c>
      <c r="F38" s="23">
        <v>0.45518227371713599</v>
      </c>
      <c r="G38" s="22"/>
    </row>
    <row r="39" spans="1:7" x14ac:dyDescent="0.2">
      <c r="A39" s="21" t="s">
        <v>168</v>
      </c>
      <c r="B39" s="21" t="s">
        <v>167</v>
      </c>
      <c r="C39" s="21" t="s">
        <v>169</v>
      </c>
      <c r="D39" s="24">
        <v>25400</v>
      </c>
      <c r="E39" s="22">
        <v>206.0067</v>
      </c>
      <c r="F39" s="23">
        <v>0.455140185665937</v>
      </c>
      <c r="G39" s="22"/>
    </row>
    <row r="40" spans="1:7" x14ac:dyDescent="0.2">
      <c r="A40" s="21" t="s">
        <v>171</v>
      </c>
      <c r="B40" s="21" t="s">
        <v>170</v>
      </c>
      <c r="C40" s="21" t="s">
        <v>128</v>
      </c>
      <c r="D40" s="24">
        <v>76200</v>
      </c>
      <c r="E40" s="22">
        <v>200.93940000000001</v>
      </c>
      <c r="F40" s="23">
        <v>0.443944764047004</v>
      </c>
      <c r="G40" s="22"/>
    </row>
    <row r="41" spans="1:7" x14ac:dyDescent="0.2">
      <c r="A41" s="21" t="s">
        <v>173</v>
      </c>
      <c r="B41" s="21" t="s">
        <v>172</v>
      </c>
      <c r="C41" s="21" t="s">
        <v>138</v>
      </c>
      <c r="D41" s="24">
        <v>45000</v>
      </c>
      <c r="E41" s="22">
        <v>197.66249999999999</v>
      </c>
      <c r="F41" s="23">
        <v>0.436704956436821</v>
      </c>
      <c r="G41" s="22"/>
    </row>
    <row r="42" spans="1:7" x14ac:dyDescent="0.2">
      <c r="A42" s="21" t="s">
        <v>175</v>
      </c>
      <c r="B42" s="21" t="s">
        <v>174</v>
      </c>
      <c r="C42" s="21" t="s">
        <v>176</v>
      </c>
      <c r="D42" s="24">
        <v>94900</v>
      </c>
      <c r="E42" s="22">
        <v>194.40264999999999</v>
      </c>
      <c r="F42" s="23">
        <v>0.42950281818479702</v>
      </c>
      <c r="G42" s="22"/>
    </row>
    <row r="43" spans="1:7" x14ac:dyDescent="0.2">
      <c r="A43" s="21" t="s">
        <v>178</v>
      </c>
      <c r="B43" s="21" t="s">
        <v>177</v>
      </c>
      <c r="C43" s="21" t="s">
        <v>179</v>
      </c>
      <c r="D43" s="24">
        <v>40700</v>
      </c>
      <c r="E43" s="22">
        <v>183.67910000000001</v>
      </c>
      <c r="F43" s="23">
        <v>0.40581078031419399</v>
      </c>
      <c r="G43" s="22"/>
    </row>
    <row r="44" spans="1:7" x14ac:dyDescent="0.2">
      <c r="A44" s="21" t="s">
        <v>181</v>
      </c>
      <c r="B44" s="21" t="s">
        <v>180</v>
      </c>
      <c r="C44" s="21" t="s">
        <v>120</v>
      </c>
      <c r="D44" s="24">
        <v>7400</v>
      </c>
      <c r="E44" s="22">
        <v>180.67840000000001</v>
      </c>
      <c r="F44" s="23">
        <v>0.39918119421273401</v>
      </c>
      <c r="G44" s="22"/>
    </row>
    <row r="45" spans="1:7" x14ac:dyDescent="0.2">
      <c r="A45" s="21" t="s">
        <v>183</v>
      </c>
      <c r="B45" s="21" t="s">
        <v>182</v>
      </c>
      <c r="C45" s="21" t="s">
        <v>184</v>
      </c>
      <c r="D45" s="24">
        <v>11600</v>
      </c>
      <c r="E45" s="22">
        <v>180.28720000000001</v>
      </c>
      <c r="F45" s="23">
        <v>0.398316897854254</v>
      </c>
      <c r="G45" s="22"/>
    </row>
    <row r="46" spans="1:7" x14ac:dyDescent="0.2">
      <c r="A46" s="21" t="s">
        <v>186</v>
      </c>
      <c r="B46" s="21" t="s">
        <v>185</v>
      </c>
      <c r="C46" s="21" t="s">
        <v>101</v>
      </c>
      <c r="D46" s="24">
        <v>75000</v>
      </c>
      <c r="E46" s="22">
        <v>176.36250000000001</v>
      </c>
      <c r="F46" s="23">
        <v>0.38964587556865299</v>
      </c>
      <c r="G46" s="22"/>
    </row>
    <row r="47" spans="1:7" x14ac:dyDescent="0.2">
      <c r="A47" s="21" t="s">
        <v>188</v>
      </c>
      <c r="B47" s="21" t="s">
        <v>187</v>
      </c>
      <c r="C47" s="21" t="s">
        <v>189</v>
      </c>
      <c r="D47" s="24">
        <v>31200</v>
      </c>
      <c r="E47" s="22">
        <v>139.86959999999999</v>
      </c>
      <c r="F47" s="23">
        <v>0.30902041396236302</v>
      </c>
      <c r="G47" s="22"/>
    </row>
    <row r="48" spans="1:7" x14ac:dyDescent="0.2">
      <c r="A48" s="21" t="s">
        <v>191</v>
      </c>
      <c r="B48" s="21" t="s">
        <v>190</v>
      </c>
      <c r="C48" s="21" t="s">
        <v>192</v>
      </c>
      <c r="D48" s="24">
        <v>4610</v>
      </c>
      <c r="E48" s="22">
        <v>116.29416500000001</v>
      </c>
      <c r="F48" s="23">
        <v>0.25693410869629502</v>
      </c>
      <c r="G48" s="22"/>
    </row>
    <row r="49" spans="1:9" x14ac:dyDescent="0.2">
      <c r="A49" s="21" t="s">
        <v>194</v>
      </c>
      <c r="B49" s="21" t="s">
        <v>193</v>
      </c>
      <c r="C49" s="21" t="s">
        <v>195</v>
      </c>
      <c r="D49" s="24">
        <v>26800</v>
      </c>
      <c r="E49" s="22">
        <v>88.828599999999994</v>
      </c>
      <c r="F49" s="23">
        <v>0.19625315825381001</v>
      </c>
      <c r="G49" s="22"/>
    </row>
    <row r="50" spans="1:9" x14ac:dyDescent="0.2">
      <c r="A50" s="21" t="s">
        <v>197</v>
      </c>
      <c r="B50" s="21" t="s">
        <v>196</v>
      </c>
      <c r="C50" s="21" t="s">
        <v>169</v>
      </c>
      <c r="D50" s="24">
        <v>7300</v>
      </c>
      <c r="E50" s="22">
        <v>79.040750000000003</v>
      </c>
      <c r="F50" s="23">
        <v>0.17462840592162701</v>
      </c>
      <c r="G50" s="22"/>
    </row>
    <row r="51" spans="1:9" x14ac:dyDescent="0.2">
      <c r="A51" s="20" t="s">
        <v>27</v>
      </c>
      <c r="B51" s="20"/>
      <c r="C51" s="20"/>
      <c r="D51" s="20"/>
      <c r="E51" s="25">
        <f>SUM(E7:E50)</f>
        <v>17886.224402499996</v>
      </c>
      <c r="F51" s="26">
        <f>SUM(F7:F50)</f>
        <v>39.516867633025782</v>
      </c>
      <c r="G51" s="25"/>
      <c r="H51" s="14"/>
      <c r="I51" s="14"/>
    </row>
    <row r="52" spans="1:9" x14ac:dyDescent="0.2">
      <c r="A52" s="21"/>
      <c r="B52" s="21"/>
      <c r="C52" s="21"/>
      <c r="D52" s="21"/>
      <c r="E52" s="22"/>
      <c r="F52" s="23"/>
      <c r="G52" s="22"/>
    </row>
    <row r="53" spans="1:9" x14ac:dyDescent="0.2">
      <c r="A53" s="20" t="s">
        <v>25</v>
      </c>
      <c r="B53" s="21"/>
      <c r="C53" s="21"/>
      <c r="D53" s="21"/>
      <c r="E53" s="22"/>
      <c r="F53" s="23"/>
      <c r="G53" s="22"/>
    </row>
    <row r="54" spans="1:9" x14ac:dyDescent="0.2">
      <c r="A54" s="20" t="s">
        <v>26</v>
      </c>
      <c r="B54" s="21"/>
      <c r="C54" s="21"/>
      <c r="D54" s="21"/>
      <c r="E54" s="22"/>
      <c r="F54" s="23"/>
      <c r="G54" s="22"/>
    </row>
    <row r="55" spans="1:9" x14ac:dyDescent="0.2">
      <c r="A55" s="21" t="s">
        <v>199</v>
      </c>
      <c r="B55" s="21" t="s">
        <v>198</v>
      </c>
      <c r="C55" s="21" t="s">
        <v>77</v>
      </c>
      <c r="D55" s="24">
        <v>200</v>
      </c>
      <c r="E55" s="22">
        <v>2090.1258355999998</v>
      </c>
      <c r="F55" s="23">
        <v>4.6178122404764297</v>
      </c>
      <c r="G55" s="22">
        <v>7.2949999999999999</v>
      </c>
    </row>
    <row r="56" spans="1:9" x14ac:dyDescent="0.2">
      <c r="A56" s="21" t="s">
        <v>1098</v>
      </c>
      <c r="B56" s="21" t="s">
        <v>1099</v>
      </c>
      <c r="C56" s="21" t="s">
        <v>77</v>
      </c>
      <c r="D56" s="24">
        <v>150</v>
      </c>
      <c r="E56" s="22">
        <v>1608.1606233</v>
      </c>
      <c r="F56" s="23">
        <v>3.5529840760975802</v>
      </c>
      <c r="G56" s="22">
        <v>7.5449999999999999</v>
      </c>
    </row>
    <row r="57" spans="1:9" x14ac:dyDescent="0.2">
      <c r="A57" s="21" t="s">
        <v>1044</v>
      </c>
      <c r="B57" s="21" t="s">
        <v>1045</v>
      </c>
      <c r="C57" s="21" t="s">
        <v>77</v>
      </c>
      <c r="D57" s="24">
        <v>45</v>
      </c>
      <c r="E57" s="22">
        <v>492.72089790000001</v>
      </c>
      <c r="F57" s="23">
        <v>1.0885912009254699</v>
      </c>
      <c r="G57" s="22">
        <v>7.7450000000000001</v>
      </c>
    </row>
    <row r="58" spans="1:9" x14ac:dyDescent="0.2">
      <c r="A58" s="20" t="s">
        <v>27</v>
      </c>
      <c r="B58" s="20"/>
      <c r="C58" s="20"/>
      <c r="D58" s="20"/>
      <c r="E58" s="25">
        <f>SUM(E54:E57)</f>
        <v>4191.0073567999998</v>
      </c>
      <c r="F58" s="26">
        <f>SUM(F54:F57)</f>
        <v>9.2593875174994782</v>
      </c>
      <c r="G58" s="25"/>
      <c r="H58" s="14"/>
      <c r="I58" s="14"/>
    </row>
    <row r="59" spans="1:9" x14ac:dyDescent="0.2">
      <c r="A59" s="21"/>
      <c r="B59" s="21"/>
      <c r="C59" s="21"/>
      <c r="D59" s="21"/>
      <c r="E59" s="22"/>
      <c r="F59" s="23"/>
      <c r="G59" s="22"/>
    </row>
    <row r="60" spans="1:9" x14ac:dyDescent="0.2">
      <c r="A60" s="20" t="s">
        <v>44</v>
      </c>
      <c r="B60" s="21"/>
      <c r="C60" s="21"/>
      <c r="D60" s="21"/>
      <c r="E60" s="22"/>
      <c r="F60" s="23"/>
      <c r="G60" s="22"/>
    </row>
    <row r="61" spans="1:9" x14ac:dyDescent="0.2">
      <c r="A61" s="20" t="s">
        <v>52</v>
      </c>
      <c r="B61" s="21"/>
      <c r="C61" s="21"/>
      <c r="D61" s="21"/>
      <c r="E61" s="22"/>
      <c r="F61" s="23"/>
      <c r="G61" s="22"/>
    </row>
    <row r="62" spans="1:9" x14ac:dyDescent="0.2">
      <c r="A62" s="21" t="s">
        <v>54</v>
      </c>
      <c r="B62" s="21" t="s">
        <v>53</v>
      </c>
      <c r="C62" s="21" t="s">
        <v>46</v>
      </c>
      <c r="D62" s="24">
        <v>300</v>
      </c>
      <c r="E62" s="22">
        <v>1414.683</v>
      </c>
      <c r="F62" s="23">
        <v>3.1255249624329902</v>
      </c>
      <c r="G62" s="22">
        <v>8.77</v>
      </c>
    </row>
    <row r="63" spans="1:9" x14ac:dyDescent="0.2">
      <c r="A63" s="20" t="s">
        <v>27</v>
      </c>
      <c r="B63" s="20"/>
      <c r="C63" s="20"/>
      <c r="D63" s="20"/>
      <c r="E63" s="25">
        <f>SUM(E61:E62)</f>
        <v>1414.683</v>
      </c>
      <c r="F63" s="26">
        <f>SUM(F61:F62)</f>
        <v>3.1255249624329902</v>
      </c>
      <c r="G63" s="25"/>
      <c r="H63" s="14"/>
      <c r="I63" s="14"/>
    </row>
    <row r="64" spans="1:9" x14ac:dyDescent="0.2">
      <c r="A64" s="21"/>
      <c r="B64" s="21"/>
      <c r="C64" s="21"/>
      <c r="D64" s="21"/>
      <c r="E64" s="22"/>
      <c r="F64" s="23"/>
      <c r="G64" s="22"/>
    </row>
    <row r="65" spans="1:9" x14ac:dyDescent="0.2">
      <c r="A65" s="20" t="s">
        <v>59</v>
      </c>
      <c r="B65" s="21"/>
      <c r="C65" s="21"/>
      <c r="D65" s="21"/>
      <c r="E65" s="22"/>
      <c r="F65" s="23"/>
      <c r="G65" s="22"/>
    </row>
    <row r="66" spans="1:9" x14ac:dyDescent="0.2">
      <c r="A66" s="21" t="s">
        <v>201</v>
      </c>
      <c r="B66" s="21" t="s">
        <v>200</v>
      </c>
      <c r="C66" s="21" t="s">
        <v>62</v>
      </c>
      <c r="D66" s="24">
        <v>5500000</v>
      </c>
      <c r="E66" s="22">
        <v>5269.8900832999998</v>
      </c>
      <c r="F66" s="23">
        <v>11.643013314383699</v>
      </c>
      <c r="G66" s="22">
        <v>7.2003461376000093</v>
      </c>
    </row>
    <row r="67" spans="1:9" x14ac:dyDescent="0.2">
      <c r="A67" s="21" t="s">
        <v>64</v>
      </c>
      <c r="B67" s="21" t="s">
        <v>63</v>
      </c>
      <c r="C67" s="21" t="s">
        <v>62</v>
      </c>
      <c r="D67" s="24">
        <v>5100000</v>
      </c>
      <c r="E67" s="22">
        <v>4939.7188999999998</v>
      </c>
      <c r="F67" s="23">
        <v>10.9135507596769</v>
      </c>
      <c r="G67" s="22">
        <v>7.2672418600999906</v>
      </c>
    </row>
    <row r="68" spans="1:9" x14ac:dyDescent="0.2">
      <c r="A68" s="21" t="s">
        <v>61</v>
      </c>
      <c r="B68" s="21" t="s">
        <v>60</v>
      </c>
      <c r="C68" s="21" t="s">
        <v>62</v>
      </c>
      <c r="D68" s="24">
        <v>5000000</v>
      </c>
      <c r="E68" s="22">
        <v>4794.53</v>
      </c>
      <c r="F68" s="23">
        <v>10.5927781687727</v>
      </c>
      <c r="G68" s="22">
        <v>7.3155108624000098</v>
      </c>
    </row>
    <row r="69" spans="1:9" x14ac:dyDescent="0.2">
      <c r="A69" s="21" t="s">
        <v>68</v>
      </c>
      <c r="B69" s="21" t="s">
        <v>67</v>
      </c>
      <c r="C69" s="21" t="s">
        <v>62</v>
      </c>
      <c r="D69" s="24">
        <v>1750000</v>
      </c>
      <c r="E69" s="22">
        <v>1786.9413333</v>
      </c>
      <c r="F69" s="23">
        <v>3.94797261551347</v>
      </c>
      <c r="G69" s="22">
        <v>7.4611086590249798</v>
      </c>
    </row>
    <row r="70" spans="1:9" x14ac:dyDescent="0.2">
      <c r="A70" s="21" t="s">
        <v>66</v>
      </c>
      <c r="B70" s="21" t="s">
        <v>65</v>
      </c>
      <c r="C70" s="21" t="s">
        <v>62</v>
      </c>
      <c r="D70" s="24">
        <v>800000</v>
      </c>
      <c r="E70" s="22">
        <v>812.43493339999998</v>
      </c>
      <c r="F70" s="23">
        <v>1.7949502925349901</v>
      </c>
      <c r="G70" s="22">
        <v>7.5740278041000098</v>
      </c>
    </row>
    <row r="71" spans="1:9" x14ac:dyDescent="0.2">
      <c r="A71" s="21" t="s">
        <v>203</v>
      </c>
      <c r="B71" s="21" t="s">
        <v>202</v>
      </c>
      <c r="C71" s="21" t="s">
        <v>62</v>
      </c>
      <c r="D71" s="24">
        <v>400000</v>
      </c>
      <c r="E71" s="22">
        <v>398.22813330000002</v>
      </c>
      <c r="F71" s="23">
        <v>0.87982394032602496</v>
      </c>
      <c r="G71" s="22">
        <v>7.1205335090249706</v>
      </c>
    </row>
    <row r="72" spans="1:9" x14ac:dyDescent="0.2">
      <c r="A72" s="21" t="s">
        <v>205</v>
      </c>
      <c r="B72" s="21" t="s">
        <v>204</v>
      </c>
      <c r="C72" s="21" t="s">
        <v>62</v>
      </c>
      <c r="D72" s="24">
        <v>200000</v>
      </c>
      <c r="E72" s="22">
        <v>206.93613329999999</v>
      </c>
      <c r="F72" s="23">
        <v>0.45719362589252199</v>
      </c>
      <c r="G72" s="22">
        <v>7.0629957656249891</v>
      </c>
    </row>
    <row r="73" spans="1:9" x14ac:dyDescent="0.2">
      <c r="A73" s="21" t="s">
        <v>70</v>
      </c>
      <c r="B73" s="21" t="s">
        <v>69</v>
      </c>
      <c r="C73" s="21" t="s">
        <v>62</v>
      </c>
      <c r="D73" s="24">
        <v>100000</v>
      </c>
      <c r="E73" s="22">
        <v>96.193700000000007</v>
      </c>
      <c r="F73" s="23">
        <v>0.21252521630555399</v>
      </c>
      <c r="G73" s="22">
        <v>7.152827646225</v>
      </c>
    </row>
    <row r="74" spans="1:9" x14ac:dyDescent="0.2">
      <c r="A74" s="20" t="s">
        <v>27</v>
      </c>
      <c r="B74" s="20"/>
      <c r="C74" s="20"/>
      <c r="D74" s="20"/>
      <c r="E74" s="25">
        <f>SUM(E66:E73)</f>
        <v>18304.873216600001</v>
      </c>
      <c r="F74" s="26">
        <f>SUM(F66:F73)</f>
        <v>40.441807933405862</v>
      </c>
      <c r="G74" s="25"/>
      <c r="H74" s="14"/>
      <c r="I74" s="14"/>
    </row>
    <row r="75" spans="1:9" x14ac:dyDescent="0.2">
      <c r="A75" s="21"/>
      <c r="B75" s="21"/>
      <c r="C75" s="21"/>
      <c r="D75" s="21"/>
      <c r="E75" s="22"/>
      <c r="F75" s="23"/>
      <c r="G75" s="22"/>
    </row>
    <row r="76" spans="1:9" x14ac:dyDescent="0.2">
      <c r="A76" s="20" t="s">
        <v>30</v>
      </c>
      <c r="B76" s="20"/>
      <c r="C76" s="20"/>
      <c r="D76" s="20"/>
      <c r="E76" s="25">
        <f>E51+E58+E63+E74</f>
        <v>41796.787975899999</v>
      </c>
      <c r="F76" s="26">
        <f>F51+F58+F63+F74</f>
        <v>92.343588046364118</v>
      </c>
      <c r="G76" s="25"/>
      <c r="H76" s="14"/>
      <c r="I76" s="14"/>
    </row>
    <row r="77" spans="1:9" x14ac:dyDescent="0.2">
      <c r="A77" s="20"/>
      <c r="B77" s="20"/>
      <c r="C77" s="20"/>
      <c r="D77" s="20"/>
      <c r="E77" s="25"/>
      <c r="F77" s="26"/>
      <c r="G77" s="25"/>
      <c r="H77" s="14"/>
      <c r="I77" s="14"/>
    </row>
    <row r="78" spans="1:9" x14ac:dyDescent="0.2">
      <c r="A78" s="20" t="s">
        <v>32</v>
      </c>
      <c r="B78" s="20"/>
      <c r="C78" s="20"/>
      <c r="D78" s="20"/>
      <c r="E78" s="25">
        <f>E80-(E51+E58+E63+E74)</f>
        <v>3465.4645098000037</v>
      </c>
      <c r="F78" s="26">
        <f>F80-(F51+F58+F63+F74)</f>
        <v>7.6564119536358817</v>
      </c>
      <c r="G78" s="25"/>
      <c r="H78" s="14"/>
      <c r="I78" s="14"/>
    </row>
    <row r="79" spans="1:9" x14ac:dyDescent="0.2">
      <c r="A79" s="20"/>
      <c r="B79" s="20"/>
      <c r="C79" s="20"/>
      <c r="D79" s="20"/>
      <c r="E79" s="25"/>
      <c r="F79" s="26"/>
      <c r="G79" s="25"/>
      <c r="H79" s="14"/>
      <c r="I79" s="14"/>
    </row>
    <row r="80" spans="1:9" x14ac:dyDescent="0.2">
      <c r="A80" s="27" t="s">
        <v>31</v>
      </c>
      <c r="B80" s="27"/>
      <c r="C80" s="27"/>
      <c r="D80" s="27"/>
      <c r="E80" s="28">
        <v>45262.252485700003</v>
      </c>
      <c r="F80" s="29">
        <v>100</v>
      </c>
      <c r="G80" s="28"/>
      <c r="H80" s="14"/>
      <c r="I80" s="14"/>
    </row>
    <row r="82" spans="1:4" x14ac:dyDescent="0.2">
      <c r="A82" s="14" t="s">
        <v>55</v>
      </c>
    </row>
    <row r="83" spans="1:4" x14ac:dyDescent="0.2">
      <c r="A83" s="14" t="s">
        <v>34</v>
      </c>
    </row>
    <row r="85" spans="1:4" x14ac:dyDescent="0.2">
      <c r="A85" s="14" t="s">
        <v>35</v>
      </c>
    </row>
    <row r="86" spans="1:4" x14ac:dyDescent="0.2">
      <c r="A86" s="14" t="s">
        <v>36</v>
      </c>
    </row>
    <row r="87" spans="1:4" x14ac:dyDescent="0.2">
      <c r="A87" s="14" t="s">
        <v>37</v>
      </c>
      <c r="B87" s="14"/>
      <c r="C87" s="30" t="s">
        <v>39</v>
      </c>
      <c r="D87" s="14" t="s">
        <v>38</v>
      </c>
    </row>
    <row r="88" spans="1:4" x14ac:dyDescent="0.2">
      <c r="A88" s="7" t="s">
        <v>73</v>
      </c>
      <c r="C88" s="31">
        <v>152.35830000000001</v>
      </c>
      <c r="D88" s="31">
        <v>165.35730000000001</v>
      </c>
    </row>
    <row r="89" spans="1:4" x14ac:dyDescent="0.2">
      <c r="A89" s="7" t="s">
        <v>75</v>
      </c>
      <c r="C89" s="31">
        <v>16.031700000000001</v>
      </c>
      <c r="D89" s="31">
        <v>15.9114</v>
      </c>
    </row>
    <row r="90" spans="1:4" x14ac:dyDescent="0.2">
      <c r="A90" s="7" t="s">
        <v>74</v>
      </c>
      <c r="C90" s="31">
        <v>163.09800000000001</v>
      </c>
      <c r="D90" s="31">
        <v>177.7148</v>
      </c>
    </row>
    <row r="91" spans="1:4" x14ac:dyDescent="0.2">
      <c r="A91" s="7" t="s">
        <v>76</v>
      </c>
      <c r="C91" s="31">
        <v>17.59</v>
      </c>
      <c r="D91" s="31">
        <v>17.525600000000001</v>
      </c>
    </row>
    <row r="93" spans="1:4" x14ac:dyDescent="0.2">
      <c r="A93" s="14" t="s">
        <v>41</v>
      </c>
    </row>
    <row r="94" spans="1:4" x14ac:dyDescent="0.2">
      <c r="A94" s="69" t="s">
        <v>56</v>
      </c>
      <c r="B94" s="70"/>
      <c r="C94" s="33" t="s">
        <v>57</v>
      </c>
    </row>
    <row r="95" spans="1:4" x14ac:dyDescent="0.2">
      <c r="A95" s="65" t="s">
        <v>75</v>
      </c>
      <c r="B95" s="66"/>
      <c r="C95" s="34">
        <v>1.5</v>
      </c>
    </row>
    <row r="96" spans="1:4" x14ac:dyDescent="0.2">
      <c r="A96" s="65" t="s">
        <v>76</v>
      </c>
      <c r="B96" s="66"/>
      <c r="C96" s="34">
        <v>1.65</v>
      </c>
    </row>
    <row r="97" spans="1:5" x14ac:dyDescent="0.2">
      <c r="A97" s="7" t="s">
        <v>58</v>
      </c>
    </row>
    <row r="98" spans="1:5" x14ac:dyDescent="0.2">
      <c r="A98" s="7" t="s">
        <v>40</v>
      </c>
    </row>
    <row r="100" spans="1:5" x14ac:dyDescent="0.2">
      <c r="A100" s="14" t="s">
        <v>1184</v>
      </c>
      <c r="D100" s="32">
        <v>3.25574813788158</v>
      </c>
      <c r="E100" s="10" t="s">
        <v>43</v>
      </c>
    </row>
    <row r="102" spans="1:5" x14ac:dyDescent="0.2">
      <c r="A102" s="14" t="s">
        <v>819</v>
      </c>
      <c r="D102" s="30" t="s">
        <v>42</v>
      </c>
    </row>
    <row r="104" spans="1:5" x14ac:dyDescent="0.2">
      <c r="A104" s="14" t="s">
        <v>1183</v>
      </c>
    </row>
    <row r="105" spans="1:5" x14ac:dyDescent="0.2">
      <c r="A105" s="37"/>
    </row>
    <row r="106" spans="1:5" x14ac:dyDescent="0.2">
      <c r="A106" s="37" t="s">
        <v>795</v>
      </c>
    </row>
    <row r="107" spans="1:5" x14ac:dyDescent="0.2">
      <c r="A107" s="38"/>
    </row>
    <row r="108" spans="1:5" x14ac:dyDescent="0.2">
      <c r="A108" s="39"/>
    </row>
    <row r="109" spans="1:5" x14ac:dyDescent="0.2">
      <c r="A109" s="39"/>
    </row>
    <row r="110" spans="1:5" x14ac:dyDescent="0.2">
      <c r="A110" s="39"/>
    </row>
    <row r="111" spans="1:5" x14ac:dyDescent="0.2">
      <c r="A111" s="39"/>
    </row>
    <row r="112" spans="1:5" x14ac:dyDescent="0.2">
      <c r="A112" s="39"/>
    </row>
    <row r="113" spans="1:1" x14ac:dyDescent="0.2">
      <c r="A113" s="39"/>
    </row>
    <row r="114" spans="1:1" x14ac:dyDescent="0.2">
      <c r="A114" s="39"/>
    </row>
    <row r="115" spans="1:1" x14ac:dyDescent="0.2">
      <c r="A115" s="39"/>
    </row>
    <row r="116" spans="1:1" x14ac:dyDescent="0.2">
      <c r="A116" s="39"/>
    </row>
    <row r="117" spans="1:1" x14ac:dyDescent="0.2">
      <c r="A117" s="39"/>
    </row>
    <row r="118" spans="1:1" x14ac:dyDescent="0.2">
      <c r="A118" s="39"/>
    </row>
    <row r="119" spans="1:1" x14ac:dyDescent="0.2">
      <c r="A119" s="39"/>
    </row>
    <row r="120" spans="1:1" ht="22.5" x14ac:dyDescent="0.2">
      <c r="A120" s="49" t="s">
        <v>1100</v>
      </c>
    </row>
    <row r="121" spans="1:1" x14ac:dyDescent="0.2">
      <c r="A121" s="39"/>
    </row>
    <row r="122" spans="1:1" x14ac:dyDescent="0.2">
      <c r="A122" s="37" t="s">
        <v>796</v>
      </c>
    </row>
    <row r="123" spans="1:1" x14ac:dyDescent="0.2">
      <c r="A123" s="39"/>
    </row>
    <row r="124" spans="1:1" x14ac:dyDescent="0.2">
      <c r="A124" s="39"/>
    </row>
    <row r="125" spans="1:1" x14ac:dyDescent="0.2">
      <c r="A125" s="39"/>
    </row>
    <row r="126" spans="1:1" x14ac:dyDescent="0.2">
      <c r="A126" s="39"/>
    </row>
    <row r="127" spans="1:1" x14ac:dyDescent="0.2">
      <c r="A127" s="39"/>
    </row>
    <row r="128" spans="1:1" x14ac:dyDescent="0.2">
      <c r="A128" s="39"/>
    </row>
    <row r="129" spans="1:1" x14ac:dyDescent="0.2">
      <c r="A129" s="39"/>
    </row>
    <row r="130" spans="1:1" x14ac:dyDescent="0.2">
      <c r="A130" s="39"/>
    </row>
    <row r="131" spans="1:1" x14ac:dyDescent="0.2">
      <c r="A131" s="39"/>
    </row>
    <row r="132" spans="1:1" x14ac:dyDescent="0.2">
      <c r="A132" s="39"/>
    </row>
    <row r="133" spans="1:1" x14ac:dyDescent="0.2">
      <c r="A133" s="39"/>
    </row>
    <row r="134" spans="1:1" x14ac:dyDescent="0.2">
      <c r="A134" s="39"/>
    </row>
  </sheetData>
  <mergeCells count="4">
    <mergeCell ref="A1:G1"/>
    <mergeCell ref="A94:B94"/>
    <mergeCell ref="A95:B95"/>
    <mergeCell ref="A96:B96"/>
  </mergeCells>
  <conditionalFormatting sqref="F2:F3 F237:F65536 F5:F103">
    <cfRule type="cellIs" dxfId="73" priority="3" stopIfTrue="1" operator="between">
      <formula>0.009</formula>
      <formula>-0.009</formula>
    </cfRule>
  </conditionalFormatting>
  <conditionalFormatting sqref="F104 F137:F236">
    <cfRule type="cellIs" dxfId="72" priority="2" stopIfTrue="1" operator="between">
      <formula>0.009</formula>
      <formula>-0.009</formula>
    </cfRule>
  </conditionalFormatting>
  <conditionalFormatting sqref="F105:F136">
    <cfRule type="cellIs" dxfId="71" priority="1" stopIfTrue="1" operator="between">
      <formula>0.009</formula>
      <formula>-0.009</formula>
    </cfRule>
  </conditionalFormatting>
  <hyperlinks>
    <hyperlink ref="A105"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39"/>
  <sheetViews>
    <sheetView workbookViewId="0">
      <selection sqref="A1:G1"/>
    </sheetView>
  </sheetViews>
  <sheetFormatPr defaultColWidth="9.140625" defaultRowHeight="11.25" x14ac:dyDescent="0.2"/>
  <cols>
    <col min="1" max="1" width="38.5703125" style="7" bestFit="1" customWidth="1"/>
    <col min="2" max="2" width="51" style="7" bestFit="1" customWidth="1"/>
    <col min="3" max="3" width="35.42578125" style="7" bestFit="1" customWidth="1"/>
    <col min="4" max="4" width="15.42578125" style="7" bestFit="1" customWidth="1"/>
    <col min="5" max="5" width="23.140625" style="10" customWidth="1"/>
    <col min="6" max="6" width="13.5703125" style="11" bestFit="1" customWidth="1"/>
    <col min="7" max="7" width="14.42578125" style="10" customWidth="1"/>
    <col min="8" max="16384" width="9.140625" style="7"/>
  </cols>
  <sheetData>
    <row r="1" spans="1:7" s="1" customFormat="1" ht="15" x14ac:dyDescent="0.2">
      <c r="A1" s="67" t="s">
        <v>1101</v>
      </c>
      <c r="B1" s="68"/>
      <c r="C1" s="68"/>
      <c r="D1" s="68"/>
      <c r="E1" s="68"/>
      <c r="F1" s="68"/>
      <c r="G1" s="68"/>
    </row>
    <row r="2" spans="1:7" s="1" customFormat="1" ht="12" x14ac:dyDescent="0.2">
      <c r="A2" s="50" t="s">
        <v>1102</v>
      </c>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40" t="s">
        <v>6</v>
      </c>
      <c r="F4" s="12" t="s">
        <v>3</v>
      </c>
      <c r="G4" s="12" t="s">
        <v>5</v>
      </c>
    </row>
    <row r="5" spans="1:7" x14ac:dyDescent="0.2">
      <c r="A5" s="16" t="s">
        <v>82</v>
      </c>
      <c r="B5" s="17"/>
      <c r="C5" s="17"/>
      <c r="D5" s="17"/>
      <c r="E5" s="18"/>
      <c r="F5" s="19"/>
      <c r="G5" s="18"/>
    </row>
    <row r="6" spans="1:7" x14ac:dyDescent="0.2">
      <c r="A6" s="20" t="s">
        <v>26</v>
      </c>
      <c r="B6" s="21"/>
      <c r="C6" s="21"/>
      <c r="D6" s="21"/>
      <c r="E6" s="22"/>
      <c r="F6" s="23"/>
      <c r="G6" s="22"/>
    </row>
    <row r="7" spans="1:7" x14ac:dyDescent="0.2">
      <c r="A7" s="21" t="s">
        <v>84</v>
      </c>
      <c r="B7" s="21" t="s">
        <v>83</v>
      </c>
      <c r="C7" s="21" t="s">
        <v>85</v>
      </c>
      <c r="D7" s="24">
        <v>34600</v>
      </c>
      <c r="E7" s="22">
        <v>563.33989999999994</v>
      </c>
      <c r="F7" s="23">
        <v>2.2111596455216902</v>
      </c>
      <c r="G7" s="22"/>
    </row>
    <row r="8" spans="1:7" x14ac:dyDescent="0.2">
      <c r="A8" s="21" t="s">
        <v>87</v>
      </c>
      <c r="B8" s="21" t="s">
        <v>86</v>
      </c>
      <c r="C8" s="21" t="s">
        <v>85</v>
      </c>
      <c r="D8" s="24">
        <v>51600</v>
      </c>
      <c r="E8" s="22">
        <v>459.67860000000002</v>
      </c>
      <c r="F8" s="23">
        <v>1.80427974341939</v>
      </c>
      <c r="G8" s="22"/>
    </row>
    <row r="9" spans="1:7" x14ac:dyDescent="0.2">
      <c r="A9" s="21" t="s">
        <v>89</v>
      </c>
      <c r="B9" s="21" t="s">
        <v>88</v>
      </c>
      <c r="C9" s="21" t="s">
        <v>90</v>
      </c>
      <c r="D9" s="24">
        <v>27400</v>
      </c>
      <c r="E9" s="22">
        <v>413.24680000000001</v>
      </c>
      <c r="F9" s="23">
        <v>1.6220307629567401</v>
      </c>
      <c r="G9" s="22"/>
    </row>
    <row r="10" spans="1:7" x14ac:dyDescent="0.2">
      <c r="A10" s="21" t="s">
        <v>92</v>
      </c>
      <c r="B10" s="21" t="s">
        <v>91</v>
      </c>
      <c r="C10" s="21" t="s">
        <v>85</v>
      </c>
      <c r="D10" s="24">
        <v>36100</v>
      </c>
      <c r="E10" s="22">
        <v>337.08375000000001</v>
      </c>
      <c r="F10" s="23">
        <v>1.32308395901146</v>
      </c>
      <c r="G10" s="22"/>
    </row>
    <row r="11" spans="1:7" x14ac:dyDescent="0.2">
      <c r="A11" s="21" t="s">
        <v>94</v>
      </c>
      <c r="B11" s="21" t="s">
        <v>93</v>
      </c>
      <c r="C11" s="21" t="s">
        <v>95</v>
      </c>
      <c r="D11" s="24">
        <v>15500</v>
      </c>
      <c r="E11" s="22">
        <v>323.29899999999998</v>
      </c>
      <c r="F11" s="23">
        <v>1.2689775786119799</v>
      </c>
      <c r="G11" s="22"/>
    </row>
    <row r="12" spans="1:7" x14ac:dyDescent="0.2">
      <c r="A12" s="21" t="s">
        <v>100</v>
      </c>
      <c r="B12" s="21" t="s">
        <v>99</v>
      </c>
      <c r="C12" s="21" t="s">
        <v>101</v>
      </c>
      <c r="D12" s="24">
        <v>8600</v>
      </c>
      <c r="E12" s="22">
        <v>219.0592</v>
      </c>
      <c r="F12" s="23">
        <v>0.85982701211162904</v>
      </c>
      <c r="G12" s="22"/>
    </row>
    <row r="13" spans="1:7" x14ac:dyDescent="0.2">
      <c r="A13" s="21" t="s">
        <v>103</v>
      </c>
      <c r="B13" s="21" t="s">
        <v>102</v>
      </c>
      <c r="C13" s="21" t="s">
        <v>85</v>
      </c>
      <c r="D13" s="24">
        <v>34900</v>
      </c>
      <c r="E13" s="22">
        <v>214.18129999999999</v>
      </c>
      <c r="F13" s="23">
        <v>0.8406808170083</v>
      </c>
      <c r="G13" s="22"/>
    </row>
    <row r="14" spans="1:7" x14ac:dyDescent="0.2">
      <c r="A14" s="21" t="s">
        <v>97</v>
      </c>
      <c r="B14" s="21" t="s">
        <v>96</v>
      </c>
      <c r="C14" s="21" t="s">
        <v>98</v>
      </c>
      <c r="D14" s="24">
        <v>26200</v>
      </c>
      <c r="E14" s="22">
        <v>211.19820000000001</v>
      </c>
      <c r="F14" s="23">
        <v>0.82897188189016602</v>
      </c>
      <c r="G14" s="22"/>
    </row>
    <row r="15" spans="1:7" x14ac:dyDescent="0.2">
      <c r="A15" s="21" t="s">
        <v>105</v>
      </c>
      <c r="B15" s="21" t="s">
        <v>104</v>
      </c>
      <c r="C15" s="21" t="s">
        <v>106</v>
      </c>
      <c r="D15" s="24">
        <v>18000</v>
      </c>
      <c r="E15" s="22">
        <v>180.25200000000001</v>
      </c>
      <c r="F15" s="23">
        <v>0.707505270662658</v>
      </c>
      <c r="G15" s="22"/>
    </row>
    <row r="16" spans="1:7" x14ac:dyDescent="0.2">
      <c r="A16" s="21" t="s">
        <v>108</v>
      </c>
      <c r="B16" s="21" t="s">
        <v>107</v>
      </c>
      <c r="C16" s="21" t="s">
        <v>90</v>
      </c>
      <c r="D16" s="24">
        <v>16700</v>
      </c>
      <c r="E16" s="22">
        <v>173.56309999999999</v>
      </c>
      <c r="F16" s="23">
        <v>0.68125073809194903</v>
      </c>
      <c r="G16" s="22"/>
    </row>
    <row r="17" spans="1:7" x14ac:dyDescent="0.2">
      <c r="A17" s="21" t="s">
        <v>110</v>
      </c>
      <c r="B17" s="21" t="s">
        <v>109</v>
      </c>
      <c r="C17" s="21" t="s">
        <v>111</v>
      </c>
      <c r="D17" s="24">
        <v>92700</v>
      </c>
      <c r="E17" s="22">
        <v>154.29915</v>
      </c>
      <c r="F17" s="23">
        <v>0.60563800614566299</v>
      </c>
      <c r="G17" s="22"/>
    </row>
    <row r="18" spans="1:7" x14ac:dyDescent="0.2">
      <c r="A18" s="21" t="s">
        <v>113</v>
      </c>
      <c r="B18" s="21" t="s">
        <v>112</v>
      </c>
      <c r="C18" s="21" t="s">
        <v>114</v>
      </c>
      <c r="D18" s="24">
        <v>27100</v>
      </c>
      <c r="E18" s="22">
        <v>152.15295</v>
      </c>
      <c r="F18" s="23">
        <v>0.59721397860701597</v>
      </c>
      <c r="G18" s="22"/>
    </row>
    <row r="19" spans="1:7" x14ac:dyDescent="0.2">
      <c r="A19" s="21" t="s">
        <v>116</v>
      </c>
      <c r="B19" s="21" t="s">
        <v>115</v>
      </c>
      <c r="C19" s="21" t="s">
        <v>117</v>
      </c>
      <c r="D19" s="24">
        <v>11100</v>
      </c>
      <c r="E19" s="22">
        <v>148.44030000000001</v>
      </c>
      <c r="F19" s="23">
        <v>0.58264149428991796</v>
      </c>
      <c r="G19" s="22"/>
    </row>
    <row r="20" spans="1:7" x14ac:dyDescent="0.2">
      <c r="A20" s="21" t="s">
        <v>119</v>
      </c>
      <c r="B20" s="21" t="s">
        <v>118</v>
      </c>
      <c r="C20" s="21" t="s">
        <v>120</v>
      </c>
      <c r="D20" s="24">
        <v>2000</v>
      </c>
      <c r="E20" s="22">
        <v>139.18100000000001</v>
      </c>
      <c r="F20" s="23">
        <v>0.54629791112497805</v>
      </c>
      <c r="G20" s="22"/>
    </row>
    <row r="21" spans="1:7" x14ac:dyDescent="0.2">
      <c r="A21" s="21" t="s">
        <v>122</v>
      </c>
      <c r="B21" s="21" t="s">
        <v>121</v>
      </c>
      <c r="C21" s="21" t="s">
        <v>123</v>
      </c>
      <c r="D21" s="24">
        <v>15800</v>
      </c>
      <c r="E21" s="22">
        <v>138.65289999999999</v>
      </c>
      <c r="F21" s="23">
        <v>0.54422507124837705</v>
      </c>
      <c r="G21" s="22"/>
    </row>
    <row r="22" spans="1:7" x14ac:dyDescent="0.2">
      <c r="A22" s="21" t="s">
        <v>125</v>
      </c>
      <c r="B22" s="21" t="s">
        <v>124</v>
      </c>
      <c r="C22" s="21" t="s">
        <v>85</v>
      </c>
      <c r="D22" s="24">
        <v>11000</v>
      </c>
      <c r="E22" s="22">
        <v>134.21100000000001</v>
      </c>
      <c r="F22" s="23">
        <v>0.52679021525922598</v>
      </c>
      <c r="G22" s="22"/>
    </row>
    <row r="23" spans="1:7" x14ac:dyDescent="0.2">
      <c r="A23" s="21" t="s">
        <v>130</v>
      </c>
      <c r="B23" s="21" t="s">
        <v>129</v>
      </c>
      <c r="C23" s="21" t="s">
        <v>131</v>
      </c>
      <c r="D23" s="24">
        <v>38700</v>
      </c>
      <c r="E23" s="22">
        <v>124.8462</v>
      </c>
      <c r="F23" s="23">
        <v>0.49003253512973199</v>
      </c>
      <c r="G23" s="22"/>
    </row>
    <row r="24" spans="1:7" x14ac:dyDescent="0.2">
      <c r="A24" s="21" t="s">
        <v>127</v>
      </c>
      <c r="B24" s="21" t="s">
        <v>126</v>
      </c>
      <c r="C24" s="21" t="s">
        <v>128</v>
      </c>
      <c r="D24" s="24">
        <v>129042</v>
      </c>
      <c r="E24" s="22">
        <v>123.944841</v>
      </c>
      <c r="F24" s="23">
        <v>0.48649462019253698</v>
      </c>
      <c r="G24" s="22"/>
    </row>
    <row r="25" spans="1:7" x14ac:dyDescent="0.2">
      <c r="A25" s="21" t="s">
        <v>133</v>
      </c>
      <c r="B25" s="21" t="s">
        <v>132</v>
      </c>
      <c r="C25" s="21" t="s">
        <v>106</v>
      </c>
      <c r="D25" s="24">
        <v>2900</v>
      </c>
      <c r="E25" s="22">
        <v>122.88894999999999</v>
      </c>
      <c r="F25" s="23">
        <v>0.48235015329205699</v>
      </c>
      <c r="G25" s="22"/>
    </row>
    <row r="26" spans="1:7" x14ac:dyDescent="0.2">
      <c r="A26" s="21" t="s">
        <v>135</v>
      </c>
      <c r="B26" s="21" t="s">
        <v>134</v>
      </c>
      <c r="C26" s="21" t="s">
        <v>90</v>
      </c>
      <c r="D26" s="24">
        <v>11900</v>
      </c>
      <c r="E26" s="22">
        <v>120.9516</v>
      </c>
      <c r="F26" s="23">
        <v>0.47474588073964002</v>
      </c>
      <c r="G26" s="22"/>
    </row>
    <row r="27" spans="1:7" x14ac:dyDescent="0.2">
      <c r="A27" s="21" t="s">
        <v>151</v>
      </c>
      <c r="B27" s="21" t="s">
        <v>150</v>
      </c>
      <c r="C27" s="21" t="s">
        <v>152</v>
      </c>
      <c r="D27" s="24">
        <v>1400</v>
      </c>
      <c r="E27" s="22">
        <v>117.5244</v>
      </c>
      <c r="F27" s="23">
        <v>0.46129381328066499</v>
      </c>
      <c r="G27" s="22"/>
    </row>
    <row r="28" spans="1:7" x14ac:dyDescent="0.2">
      <c r="A28" s="21" t="s">
        <v>137</v>
      </c>
      <c r="B28" s="21" t="s">
        <v>136</v>
      </c>
      <c r="C28" s="21" t="s">
        <v>138</v>
      </c>
      <c r="D28" s="24">
        <v>33900</v>
      </c>
      <c r="E28" s="22">
        <v>114.05655</v>
      </c>
      <c r="F28" s="23">
        <v>0.44768219092492201</v>
      </c>
      <c r="G28" s="22"/>
    </row>
    <row r="29" spans="1:7" x14ac:dyDescent="0.2">
      <c r="A29" s="21" t="s">
        <v>140</v>
      </c>
      <c r="B29" s="21" t="s">
        <v>139</v>
      </c>
      <c r="C29" s="21" t="s">
        <v>141</v>
      </c>
      <c r="D29" s="24">
        <v>13200</v>
      </c>
      <c r="E29" s="22">
        <v>105.006</v>
      </c>
      <c r="F29" s="23">
        <v>0.41215797023724099</v>
      </c>
      <c r="G29" s="22"/>
    </row>
    <row r="30" spans="1:7" x14ac:dyDescent="0.2">
      <c r="A30" s="21" t="s">
        <v>143</v>
      </c>
      <c r="B30" s="21" t="s">
        <v>142</v>
      </c>
      <c r="C30" s="21" t="s">
        <v>144</v>
      </c>
      <c r="D30" s="24">
        <v>35400</v>
      </c>
      <c r="E30" s="22">
        <v>101.77500000000001</v>
      </c>
      <c r="F30" s="23">
        <v>0.399476005379647</v>
      </c>
      <c r="G30" s="22"/>
    </row>
    <row r="31" spans="1:7" x14ac:dyDescent="0.2">
      <c r="A31" s="21" t="s">
        <v>158</v>
      </c>
      <c r="B31" s="21" t="s">
        <v>157</v>
      </c>
      <c r="C31" s="21" t="s">
        <v>159</v>
      </c>
      <c r="D31" s="24">
        <v>4500</v>
      </c>
      <c r="E31" s="22">
        <v>96.306749999999994</v>
      </c>
      <c r="F31" s="23">
        <v>0.378012633565181</v>
      </c>
      <c r="G31" s="22"/>
    </row>
    <row r="32" spans="1:7" x14ac:dyDescent="0.2">
      <c r="A32" s="21" t="s">
        <v>146</v>
      </c>
      <c r="B32" s="21" t="s">
        <v>145</v>
      </c>
      <c r="C32" s="21" t="s">
        <v>117</v>
      </c>
      <c r="D32" s="24">
        <v>12100</v>
      </c>
      <c r="E32" s="22">
        <v>95.541600000000003</v>
      </c>
      <c r="F32" s="23">
        <v>0.37500935117248901</v>
      </c>
      <c r="G32" s="22"/>
    </row>
    <row r="33" spans="1:7" x14ac:dyDescent="0.2">
      <c r="A33" s="21" t="s">
        <v>148</v>
      </c>
      <c r="B33" s="21" t="s">
        <v>147</v>
      </c>
      <c r="C33" s="21" t="s">
        <v>149</v>
      </c>
      <c r="D33" s="24">
        <v>3500</v>
      </c>
      <c r="E33" s="22">
        <v>88.59375</v>
      </c>
      <c r="F33" s="23">
        <v>0.34773841662100802</v>
      </c>
      <c r="G33" s="22"/>
    </row>
    <row r="34" spans="1:7" x14ac:dyDescent="0.2">
      <c r="A34" s="21" t="s">
        <v>154</v>
      </c>
      <c r="B34" s="21" t="s">
        <v>153</v>
      </c>
      <c r="C34" s="21" t="s">
        <v>144</v>
      </c>
      <c r="D34" s="24">
        <v>140600</v>
      </c>
      <c r="E34" s="22">
        <v>83.375799999999998</v>
      </c>
      <c r="F34" s="23">
        <v>0.32725749476131</v>
      </c>
      <c r="G34" s="22"/>
    </row>
    <row r="35" spans="1:7" x14ac:dyDescent="0.2">
      <c r="A35" s="21" t="s">
        <v>163</v>
      </c>
      <c r="B35" s="21" t="s">
        <v>162</v>
      </c>
      <c r="C35" s="21" t="s">
        <v>152</v>
      </c>
      <c r="D35" s="24">
        <v>20800</v>
      </c>
      <c r="E35" s="22">
        <v>80.693600000000004</v>
      </c>
      <c r="F35" s="23">
        <v>0.31672961913734299</v>
      </c>
      <c r="G35" s="22"/>
    </row>
    <row r="36" spans="1:7" x14ac:dyDescent="0.2">
      <c r="A36" s="21" t="s">
        <v>156</v>
      </c>
      <c r="B36" s="21" t="s">
        <v>155</v>
      </c>
      <c r="C36" s="21" t="s">
        <v>117</v>
      </c>
      <c r="D36" s="24">
        <v>15500</v>
      </c>
      <c r="E36" s="22">
        <v>79.21275</v>
      </c>
      <c r="F36" s="23">
        <v>0.31091715003818798</v>
      </c>
      <c r="G36" s="22"/>
    </row>
    <row r="37" spans="1:7" x14ac:dyDescent="0.2">
      <c r="A37" s="21" t="s">
        <v>161</v>
      </c>
      <c r="B37" s="21" t="s">
        <v>160</v>
      </c>
      <c r="C37" s="21" t="s">
        <v>120</v>
      </c>
      <c r="D37" s="24">
        <v>21400</v>
      </c>
      <c r="E37" s="22">
        <v>78.120699999999999</v>
      </c>
      <c r="F37" s="23">
        <v>0.30663075581883298</v>
      </c>
      <c r="G37" s="22"/>
    </row>
    <row r="38" spans="1:7" x14ac:dyDescent="0.2">
      <c r="A38" s="21" t="s">
        <v>168</v>
      </c>
      <c r="B38" s="21" t="s">
        <v>167</v>
      </c>
      <c r="C38" s="21" t="s">
        <v>169</v>
      </c>
      <c r="D38" s="24">
        <v>9000</v>
      </c>
      <c r="E38" s="22">
        <v>72.994500000000002</v>
      </c>
      <c r="F38" s="23">
        <v>0.28650996094015801</v>
      </c>
      <c r="G38" s="22"/>
    </row>
    <row r="39" spans="1:7" x14ac:dyDescent="0.2">
      <c r="A39" s="21" t="s">
        <v>165</v>
      </c>
      <c r="B39" s="21" t="s">
        <v>164</v>
      </c>
      <c r="C39" s="21" t="s">
        <v>166</v>
      </c>
      <c r="D39" s="24">
        <v>39800</v>
      </c>
      <c r="E39" s="22">
        <v>71.739500000000007</v>
      </c>
      <c r="F39" s="23">
        <v>0.28158397335232799</v>
      </c>
      <c r="G39" s="22"/>
    </row>
    <row r="40" spans="1:7" x14ac:dyDescent="0.2">
      <c r="A40" s="21" t="s">
        <v>173</v>
      </c>
      <c r="B40" s="21" t="s">
        <v>172</v>
      </c>
      <c r="C40" s="21" t="s">
        <v>138</v>
      </c>
      <c r="D40" s="24">
        <v>16000</v>
      </c>
      <c r="E40" s="22">
        <v>70.28</v>
      </c>
      <c r="F40" s="23">
        <v>0.27585530491851201</v>
      </c>
      <c r="G40" s="22"/>
    </row>
    <row r="41" spans="1:7" x14ac:dyDescent="0.2">
      <c r="A41" s="21" t="s">
        <v>175</v>
      </c>
      <c r="B41" s="21" t="s">
        <v>174</v>
      </c>
      <c r="C41" s="21" t="s">
        <v>176</v>
      </c>
      <c r="D41" s="24">
        <v>33200</v>
      </c>
      <c r="E41" s="22">
        <v>68.010199999999998</v>
      </c>
      <c r="F41" s="23">
        <v>0.26694613629153402</v>
      </c>
      <c r="G41" s="22"/>
    </row>
    <row r="42" spans="1:7" x14ac:dyDescent="0.2">
      <c r="A42" s="21" t="s">
        <v>171</v>
      </c>
      <c r="B42" s="21" t="s">
        <v>170</v>
      </c>
      <c r="C42" s="21" t="s">
        <v>128</v>
      </c>
      <c r="D42" s="24">
        <v>25600</v>
      </c>
      <c r="E42" s="22">
        <v>67.507199999999997</v>
      </c>
      <c r="F42" s="23">
        <v>0.26497181616669002</v>
      </c>
      <c r="G42" s="22"/>
    </row>
    <row r="43" spans="1:7" x14ac:dyDescent="0.2">
      <c r="A43" s="21" t="s">
        <v>186</v>
      </c>
      <c r="B43" s="21" t="s">
        <v>185</v>
      </c>
      <c r="C43" s="21" t="s">
        <v>101</v>
      </c>
      <c r="D43" s="24">
        <v>27200</v>
      </c>
      <c r="E43" s="22">
        <v>63.960799999999999</v>
      </c>
      <c r="F43" s="23">
        <v>0.25105187801411399</v>
      </c>
      <c r="G43" s="22"/>
    </row>
    <row r="44" spans="1:7" x14ac:dyDescent="0.2">
      <c r="A44" s="21" t="s">
        <v>178</v>
      </c>
      <c r="B44" s="21" t="s">
        <v>177</v>
      </c>
      <c r="C44" s="21" t="s">
        <v>179</v>
      </c>
      <c r="D44" s="24">
        <v>13800</v>
      </c>
      <c r="E44" s="22">
        <v>62.279400000000003</v>
      </c>
      <c r="F44" s="23">
        <v>0.244452232173335</v>
      </c>
      <c r="G44" s="22"/>
    </row>
    <row r="45" spans="1:7" x14ac:dyDescent="0.2">
      <c r="A45" s="21" t="s">
        <v>181</v>
      </c>
      <c r="B45" s="21" t="s">
        <v>180</v>
      </c>
      <c r="C45" s="21" t="s">
        <v>120</v>
      </c>
      <c r="D45" s="24">
        <v>2500</v>
      </c>
      <c r="E45" s="22">
        <v>61.04</v>
      </c>
      <c r="F45" s="23">
        <v>0.23958747598500199</v>
      </c>
      <c r="G45" s="22"/>
    </row>
    <row r="46" spans="1:7" x14ac:dyDescent="0.2">
      <c r="A46" s="21" t="s">
        <v>183</v>
      </c>
      <c r="B46" s="21" t="s">
        <v>182</v>
      </c>
      <c r="C46" s="21" t="s">
        <v>184</v>
      </c>
      <c r="D46" s="24">
        <v>3900</v>
      </c>
      <c r="E46" s="22">
        <v>60.613799999999998</v>
      </c>
      <c r="F46" s="23">
        <v>0.23791460274999601</v>
      </c>
      <c r="G46" s="22"/>
    </row>
    <row r="47" spans="1:7" x14ac:dyDescent="0.2">
      <c r="A47" s="21" t="s">
        <v>188</v>
      </c>
      <c r="B47" s="21" t="s">
        <v>187</v>
      </c>
      <c r="C47" s="21" t="s">
        <v>189</v>
      </c>
      <c r="D47" s="24">
        <v>11100</v>
      </c>
      <c r="E47" s="22">
        <v>49.761299999999999</v>
      </c>
      <c r="F47" s="23">
        <v>0.19531756665682301</v>
      </c>
      <c r="G47" s="22"/>
    </row>
    <row r="48" spans="1:7" x14ac:dyDescent="0.2">
      <c r="A48" s="21" t="s">
        <v>191</v>
      </c>
      <c r="B48" s="21" t="s">
        <v>190</v>
      </c>
      <c r="C48" s="21" t="s">
        <v>192</v>
      </c>
      <c r="D48" s="24">
        <v>1558</v>
      </c>
      <c r="E48" s="22">
        <v>39.302886999999998</v>
      </c>
      <c r="F48" s="23">
        <v>0.15426735739275499</v>
      </c>
      <c r="G48" s="22"/>
    </row>
    <row r="49" spans="1:9" x14ac:dyDescent="0.2">
      <c r="A49" s="21" t="s">
        <v>194</v>
      </c>
      <c r="B49" s="21" t="s">
        <v>193</v>
      </c>
      <c r="C49" s="21" t="s">
        <v>195</v>
      </c>
      <c r="D49" s="24">
        <v>9100</v>
      </c>
      <c r="E49" s="22">
        <v>30.161950000000001</v>
      </c>
      <c r="F49" s="23">
        <v>0.118388359621328</v>
      </c>
      <c r="G49" s="22"/>
    </row>
    <row r="50" spans="1:9" x14ac:dyDescent="0.2">
      <c r="A50" s="21" t="s">
        <v>197</v>
      </c>
      <c r="B50" s="21" t="s">
        <v>196</v>
      </c>
      <c r="C50" s="21" t="s">
        <v>169</v>
      </c>
      <c r="D50" s="24">
        <v>2500</v>
      </c>
      <c r="E50" s="22">
        <v>27.068750000000001</v>
      </c>
      <c r="F50" s="23">
        <v>0.106247272125967</v>
      </c>
      <c r="G50" s="22"/>
    </row>
    <row r="51" spans="1:9" x14ac:dyDescent="0.2">
      <c r="A51" s="20" t="s">
        <v>27</v>
      </c>
      <c r="B51" s="20"/>
      <c r="C51" s="20"/>
      <c r="D51" s="20"/>
      <c r="E51" s="25">
        <f>SUM(E7:E50)</f>
        <v>6239.3979279999985</v>
      </c>
      <c r="F51" s="26">
        <f>SUM(F7:F50)</f>
        <v>24.490196612640474</v>
      </c>
      <c r="G51" s="25"/>
      <c r="H51" s="14"/>
      <c r="I51" s="14"/>
    </row>
    <row r="52" spans="1:9" x14ac:dyDescent="0.2">
      <c r="A52" s="21"/>
      <c r="B52" s="21"/>
      <c r="C52" s="21"/>
      <c r="D52" s="21"/>
      <c r="E52" s="22"/>
      <c r="F52" s="23"/>
      <c r="G52" s="22"/>
    </row>
    <row r="53" spans="1:9" x14ac:dyDescent="0.2">
      <c r="A53" s="20" t="s">
        <v>25</v>
      </c>
      <c r="B53" s="21"/>
      <c r="C53" s="21"/>
      <c r="D53" s="21"/>
      <c r="E53" s="22"/>
      <c r="F53" s="23"/>
      <c r="G53" s="22"/>
    </row>
    <row r="54" spans="1:9" x14ac:dyDescent="0.2">
      <c r="A54" s="20" t="s">
        <v>26</v>
      </c>
      <c r="B54" s="21"/>
      <c r="C54" s="21"/>
      <c r="D54" s="21"/>
      <c r="E54" s="22"/>
      <c r="F54" s="23"/>
      <c r="G54" s="22"/>
    </row>
    <row r="55" spans="1:9" x14ac:dyDescent="0.2">
      <c r="A55" s="21" t="s">
        <v>199</v>
      </c>
      <c r="B55" s="21" t="s">
        <v>198</v>
      </c>
      <c r="C55" s="21" t="s">
        <v>77</v>
      </c>
      <c r="D55" s="24">
        <v>100</v>
      </c>
      <c r="E55" s="22">
        <v>1045.0629177999999</v>
      </c>
      <c r="F55" s="23">
        <v>4.10196570644207</v>
      </c>
      <c r="G55" s="22">
        <v>7.2949999999999999</v>
      </c>
    </row>
    <row r="56" spans="1:9" x14ac:dyDescent="0.2">
      <c r="A56" s="21" t="s">
        <v>1044</v>
      </c>
      <c r="B56" s="21" t="s">
        <v>1045</v>
      </c>
      <c r="C56" s="21" t="s">
        <v>77</v>
      </c>
      <c r="D56" s="24">
        <v>50</v>
      </c>
      <c r="E56" s="22">
        <v>547.46766439999999</v>
      </c>
      <c r="F56" s="23">
        <v>2.1488596968709102</v>
      </c>
      <c r="G56" s="22">
        <v>7.7450000000000001</v>
      </c>
    </row>
    <row r="57" spans="1:9" x14ac:dyDescent="0.2">
      <c r="A57" s="20" t="s">
        <v>27</v>
      </c>
      <c r="B57" s="20"/>
      <c r="C57" s="20"/>
      <c r="D57" s="20"/>
      <c r="E57" s="25">
        <f>SUM(E54:E56)</f>
        <v>1592.5305822</v>
      </c>
      <c r="F57" s="26">
        <f>SUM(F54:F56)</f>
        <v>6.2508254033129802</v>
      </c>
      <c r="G57" s="25"/>
      <c r="H57" s="14"/>
      <c r="I57" s="14"/>
    </row>
    <row r="58" spans="1:9" x14ac:dyDescent="0.2">
      <c r="A58" s="21"/>
      <c r="B58" s="21"/>
      <c r="C58" s="21"/>
      <c r="D58" s="21"/>
      <c r="E58" s="22"/>
      <c r="F58" s="23"/>
      <c r="G58" s="22"/>
    </row>
    <row r="59" spans="1:9" x14ac:dyDescent="0.2">
      <c r="A59" s="20" t="s">
        <v>44</v>
      </c>
      <c r="B59" s="21"/>
      <c r="C59" s="21"/>
      <c r="D59" s="21"/>
      <c r="E59" s="22"/>
      <c r="F59" s="23"/>
      <c r="G59" s="22"/>
    </row>
    <row r="60" spans="1:9" x14ac:dyDescent="0.2">
      <c r="A60" s="20" t="s">
        <v>52</v>
      </c>
      <c r="B60" s="21"/>
      <c r="C60" s="21"/>
      <c r="D60" s="21"/>
      <c r="E60" s="22"/>
      <c r="F60" s="23"/>
      <c r="G60" s="22"/>
    </row>
    <row r="61" spans="1:9" x14ac:dyDescent="0.2">
      <c r="A61" s="21" t="s">
        <v>889</v>
      </c>
      <c r="B61" s="21" t="s">
        <v>890</v>
      </c>
      <c r="C61" s="21" t="s">
        <v>51</v>
      </c>
      <c r="D61" s="24">
        <v>300</v>
      </c>
      <c r="E61" s="22">
        <v>1485.5174999999999</v>
      </c>
      <c r="F61" s="23">
        <v>5.8307894553825497</v>
      </c>
      <c r="G61" s="22">
        <v>6.9772999999999996</v>
      </c>
    </row>
    <row r="62" spans="1:9" x14ac:dyDescent="0.2">
      <c r="A62" s="21" t="s">
        <v>54</v>
      </c>
      <c r="B62" s="21" t="s">
        <v>53</v>
      </c>
      <c r="C62" s="21" t="s">
        <v>46</v>
      </c>
      <c r="D62" s="24">
        <v>200</v>
      </c>
      <c r="E62" s="22">
        <v>943.12199999999996</v>
      </c>
      <c r="F62" s="23">
        <v>3.7018384588126998</v>
      </c>
      <c r="G62" s="22">
        <v>8.77</v>
      </c>
    </row>
    <row r="63" spans="1:9" x14ac:dyDescent="0.2">
      <c r="A63" s="20" t="s">
        <v>27</v>
      </c>
      <c r="B63" s="20"/>
      <c r="C63" s="20"/>
      <c r="D63" s="20"/>
      <c r="E63" s="25">
        <f>SUM(E60:E62)</f>
        <v>2428.6394999999998</v>
      </c>
      <c r="F63" s="26">
        <f>SUM(F60:F62)</f>
        <v>9.532627914195249</v>
      </c>
      <c r="G63" s="25"/>
      <c r="H63" s="14"/>
      <c r="I63" s="14"/>
    </row>
    <row r="64" spans="1:9" x14ac:dyDescent="0.2">
      <c r="A64" s="21"/>
      <c r="B64" s="21"/>
      <c r="C64" s="21"/>
      <c r="D64" s="21"/>
      <c r="E64" s="22"/>
      <c r="F64" s="23"/>
      <c r="G64" s="22"/>
    </row>
    <row r="65" spans="1:9" x14ac:dyDescent="0.2">
      <c r="A65" s="20" t="s">
        <v>59</v>
      </c>
      <c r="B65" s="21"/>
      <c r="C65" s="21"/>
      <c r="D65" s="21"/>
      <c r="E65" s="22"/>
      <c r="F65" s="23"/>
      <c r="G65" s="22"/>
    </row>
    <row r="66" spans="1:9" x14ac:dyDescent="0.2">
      <c r="A66" s="21" t="s">
        <v>201</v>
      </c>
      <c r="B66" s="21" t="s">
        <v>200</v>
      </c>
      <c r="C66" s="21" t="s">
        <v>62</v>
      </c>
      <c r="D66" s="24">
        <v>3500000</v>
      </c>
      <c r="E66" s="22">
        <v>3353.5664167</v>
      </c>
      <c r="F66" s="23">
        <v>13.163049038748699</v>
      </c>
      <c r="G66" s="22">
        <v>7.2003461376000093</v>
      </c>
    </row>
    <row r="67" spans="1:9" x14ac:dyDescent="0.2">
      <c r="A67" s="21" t="s">
        <v>61</v>
      </c>
      <c r="B67" s="21" t="s">
        <v>60</v>
      </c>
      <c r="C67" s="21" t="s">
        <v>62</v>
      </c>
      <c r="D67" s="24">
        <v>3000000</v>
      </c>
      <c r="E67" s="22">
        <v>2876.7179999999998</v>
      </c>
      <c r="F67" s="23">
        <v>11.291376224453201</v>
      </c>
      <c r="G67" s="22">
        <v>7.3155108624000098</v>
      </c>
    </row>
    <row r="68" spans="1:9" x14ac:dyDescent="0.2">
      <c r="A68" s="21" t="s">
        <v>68</v>
      </c>
      <c r="B68" s="21" t="s">
        <v>67</v>
      </c>
      <c r="C68" s="21" t="s">
        <v>62</v>
      </c>
      <c r="D68" s="24">
        <v>2750000</v>
      </c>
      <c r="E68" s="22">
        <v>2806.8406666999999</v>
      </c>
      <c r="F68" s="23">
        <v>11.017101422455999</v>
      </c>
      <c r="G68" s="22">
        <v>7.4611086590249798</v>
      </c>
    </row>
    <row r="69" spans="1:9" x14ac:dyDescent="0.2">
      <c r="A69" s="21" t="s">
        <v>64</v>
      </c>
      <c r="B69" s="21" t="s">
        <v>63</v>
      </c>
      <c r="C69" s="21" t="s">
        <v>62</v>
      </c>
      <c r="D69" s="24">
        <v>900000</v>
      </c>
      <c r="E69" s="22">
        <v>871.71510000000001</v>
      </c>
      <c r="F69" s="23">
        <v>3.4215599702983899</v>
      </c>
      <c r="G69" s="22">
        <v>7.2672418600999906</v>
      </c>
    </row>
    <row r="70" spans="1:9" x14ac:dyDescent="0.2">
      <c r="A70" s="21" t="s">
        <v>203</v>
      </c>
      <c r="B70" s="21" t="s">
        <v>202</v>
      </c>
      <c r="C70" s="21" t="s">
        <v>62</v>
      </c>
      <c r="D70" s="24">
        <v>800000</v>
      </c>
      <c r="E70" s="22">
        <v>796.45626670000001</v>
      </c>
      <c r="F70" s="23">
        <v>3.1261622980191799</v>
      </c>
      <c r="G70" s="22">
        <v>7.1205335090249706</v>
      </c>
    </row>
    <row r="71" spans="1:9" x14ac:dyDescent="0.2">
      <c r="A71" s="21" t="s">
        <v>70</v>
      </c>
      <c r="B71" s="21" t="s">
        <v>69</v>
      </c>
      <c r="C71" s="21" t="s">
        <v>62</v>
      </c>
      <c r="D71" s="24">
        <v>600000</v>
      </c>
      <c r="E71" s="22">
        <v>577.16219999999998</v>
      </c>
      <c r="F71" s="23">
        <v>2.26541341303983</v>
      </c>
      <c r="G71" s="22">
        <v>7.152827646225</v>
      </c>
    </row>
    <row r="72" spans="1:9" x14ac:dyDescent="0.2">
      <c r="A72" s="21" t="s">
        <v>205</v>
      </c>
      <c r="B72" s="21" t="s">
        <v>204</v>
      </c>
      <c r="C72" s="21" t="s">
        <v>62</v>
      </c>
      <c r="D72" s="24">
        <v>200000</v>
      </c>
      <c r="E72" s="22">
        <v>206.93613329999999</v>
      </c>
      <c r="F72" s="23">
        <v>0.81224288773661601</v>
      </c>
      <c r="G72" s="22">
        <v>7.0629957656249891</v>
      </c>
    </row>
    <row r="73" spans="1:9" x14ac:dyDescent="0.2">
      <c r="A73" s="20" t="s">
        <v>27</v>
      </c>
      <c r="B73" s="20"/>
      <c r="C73" s="20"/>
      <c r="D73" s="20"/>
      <c r="E73" s="25">
        <f>SUM(E66:E72)</f>
        <v>11489.394783399999</v>
      </c>
      <c r="F73" s="26">
        <f>SUM(F66:F72)</f>
        <v>45.096905254751917</v>
      </c>
      <c r="G73" s="25"/>
      <c r="H73" s="14"/>
      <c r="I73" s="14"/>
    </row>
    <row r="74" spans="1:9" x14ac:dyDescent="0.2">
      <c r="A74" s="21"/>
      <c r="B74" s="21"/>
      <c r="C74" s="21"/>
      <c r="D74" s="21"/>
      <c r="E74" s="22"/>
      <c r="F74" s="23"/>
      <c r="G74" s="22"/>
    </row>
    <row r="75" spans="1:9" x14ac:dyDescent="0.2">
      <c r="A75" s="20" t="s">
        <v>30</v>
      </c>
      <c r="B75" s="20"/>
      <c r="C75" s="20"/>
      <c r="D75" s="20"/>
      <c r="E75" s="25">
        <f>E51+E57+E63+E73</f>
        <v>21749.962793599996</v>
      </c>
      <c r="F75" s="26">
        <f>F51+F57+F63+F73</f>
        <v>85.370555184900624</v>
      </c>
      <c r="G75" s="25"/>
      <c r="H75" s="14"/>
      <c r="I75" s="14"/>
    </row>
    <row r="76" spans="1:9" x14ac:dyDescent="0.2">
      <c r="A76" s="20"/>
      <c r="B76" s="20"/>
      <c r="C76" s="20"/>
      <c r="D76" s="20"/>
      <c r="E76" s="25"/>
      <c r="F76" s="26"/>
      <c r="G76" s="25"/>
      <c r="H76" s="14"/>
      <c r="I76" s="14"/>
    </row>
    <row r="77" spans="1:9" x14ac:dyDescent="0.2">
      <c r="A77" s="20" t="s">
        <v>32</v>
      </c>
      <c r="B77" s="20"/>
      <c r="C77" s="20"/>
      <c r="D77" s="20"/>
      <c r="E77" s="25">
        <f>E79-(E51+E57+E63+E73)</f>
        <v>3727.1618971000025</v>
      </c>
      <c r="F77" s="26">
        <f>F79-(F51+F57+F63+F73)</f>
        <v>14.629444815099376</v>
      </c>
      <c r="G77" s="25"/>
      <c r="H77" s="14"/>
      <c r="I77" s="14"/>
    </row>
    <row r="78" spans="1:9" x14ac:dyDescent="0.2">
      <c r="A78" s="20"/>
      <c r="B78" s="20"/>
      <c r="C78" s="20"/>
      <c r="D78" s="20"/>
      <c r="E78" s="25"/>
      <c r="F78" s="26"/>
      <c r="G78" s="25"/>
      <c r="H78" s="14"/>
      <c r="I78" s="14"/>
    </row>
    <row r="79" spans="1:9" x14ac:dyDescent="0.2">
      <c r="A79" s="27" t="s">
        <v>31</v>
      </c>
      <c r="B79" s="27"/>
      <c r="C79" s="27"/>
      <c r="D79" s="27"/>
      <c r="E79" s="28">
        <v>25477.124690699999</v>
      </c>
      <c r="F79" s="29">
        <v>100</v>
      </c>
      <c r="G79" s="28"/>
      <c r="H79" s="14"/>
      <c r="I79" s="14"/>
    </row>
    <row r="81" spans="1:4" x14ac:dyDescent="0.2">
      <c r="A81" s="14" t="s">
        <v>55</v>
      </c>
    </row>
    <row r="82" spans="1:4" x14ac:dyDescent="0.2">
      <c r="A82" s="14" t="s">
        <v>34</v>
      </c>
    </row>
    <row r="84" spans="1:4" x14ac:dyDescent="0.2">
      <c r="A84" s="14" t="s">
        <v>35</v>
      </c>
    </row>
    <row r="85" spans="1:4" x14ac:dyDescent="0.2">
      <c r="A85" s="14" t="s">
        <v>36</v>
      </c>
    </row>
    <row r="86" spans="1:4" x14ac:dyDescent="0.2">
      <c r="A86" s="14" t="s">
        <v>37</v>
      </c>
      <c r="B86" s="14"/>
      <c r="C86" s="30" t="s">
        <v>39</v>
      </c>
      <c r="D86" s="14" t="s">
        <v>38</v>
      </c>
    </row>
    <row r="87" spans="1:4" x14ac:dyDescent="0.2">
      <c r="A87" s="7" t="s">
        <v>73</v>
      </c>
      <c r="C87" s="31">
        <v>66.428200000000004</v>
      </c>
      <c r="D87" s="31">
        <v>70.652299999999997</v>
      </c>
    </row>
    <row r="88" spans="1:4" x14ac:dyDescent="0.2">
      <c r="A88" s="7" t="s">
        <v>78</v>
      </c>
      <c r="C88" s="31">
        <v>12.3666</v>
      </c>
      <c r="D88" s="31">
        <v>12.6333</v>
      </c>
    </row>
    <row r="89" spans="1:4" x14ac:dyDescent="0.2">
      <c r="A89" s="7" t="s">
        <v>79</v>
      </c>
      <c r="C89" s="31">
        <v>11.608499999999999</v>
      </c>
      <c r="D89" s="31">
        <v>11.8188</v>
      </c>
    </row>
    <row r="90" spans="1:4" x14ac:dyDescent="0.2">
      <c r="A90" s="7" t="s">
        <v>74</v>
      </c>
      <c r="C90" s="31">
        <v>71.369600000000005</v>
      </c>
      <c r="D90" s="31">
        <v>76.223699999999994</v>
      </c>
    </row>
    <row r="91" spans="1:4" x14ac:dyDescent="0.2">
      <c r="A91" s="7" t="s">
        <v>80</v>
      </c>
      <c r="C91" s="31">
        <v>13.654199999999999</v>
      </c>
      <c r="D91" s="31">
        <v>14.0603</v>
      </c>
    </row>
    <row r="92" spans="1:4" x14ac:dyDescent="0.2">
      <c r="A92" s="7" t="s">
        <v>81</v>
      </c>
      <c r="C92" s="31">
        <v>12.851900000000001</v>
      </c>
      <c r="D92" s="31">
        <v>13.196300000000001</v>
      </c>
    </row>
    <row r="94" spans="1:4" x14ac:dyDescent="0.2">
      <c r="A94" s="14" t="s">
        <v>41</v>
      </c>
    </row>
    <row r="95" spans="1:4" x14ac:dyDescent="0.2">
      <c r="A95" s="69" t="s">
        <v>56</v>
      </c>
      <c r="B95" s="70"/>
      <c r="C95" s="33" t="s">
        <v>57</v>
      </c>
    </row>
    <row r="96" spans="1:4" x14ac:dyDescent="0.2">
      <c r="A96" s="65" t="s">
        <v>78</v>
      </c>
      <c r="B96" s="66"/>
      <c r="C96" s="34">
        <v>0.51</v>
      </c>
    </row>
    <row r="97" spans="1:7" x14ac:dyDescent="0.2">
      <c r="A97" s="65" t="s">
        <v>79</v>
      </c>
      <c r="B97" s="66"/>
      <c r="C97" s="34">
        <v>0.52</v>
      </c>
    </row>
    <row r="98" spans="1:7" x14ac:dyDescent="0.2">
      <c r="A98" s="65" t="s">
        <v>80</v>
      </c>
      <c r="B98" s="66"/>
      <c r="C98" s="34">
        <v>0.51</v>
      </c>
    </row>
    <row r="99" spans="1:7" x14ac:dyDescent="0.2">
      <c r="A99" s="65" t="s">
        <v>81</v>
      </c>
      <c r="B99" s="66"/>
      <c r="C99" s="34">
        <v>0.52</v>
      </c>
    </row>
    <row r="100" spans="1:7" x14ac:dyDescent="0.2">
      <c r="A100" s="7" t="s">
        <v>58</v>
      </c>
    </row>
    <row r="101" spans="1:7" x14ac:dyDescent="0.2">
      <c r="A101" s="7" t="s">
        <v>40</v>
      </c>
    </row>
    <row r="103" spans="1:7" x14ac:dyDescent="0.2">
      <c r="A103" s="14" t="s">
        <v>1184</v>
      </c>
      <c r="D103" s="32">
        <v>3.4609851414845498</v>
      </c>
      <c r="E103" s="10" t="s">
        <v>43</v>
      </c>
    </row>
    <row r="105" spans="1:7" x14ac:dyDescent="0.2">
      <c r="A105" s="14" t="s">
        <v>819</v>
      </c>
      <c r="D105" s="30" t="s">
        <v>42</v>
      </c>
    </row>
    <row r="107" spans="1:7" ht="25.5" customHeight="1" x14ac:dyDescent="0.25">
      <c r="A107" s="74" t="s">
        <v>1189</v>
      </c>
      <c r="B107" s="75"/>
      <c r="C107" s="75"/>
      <c r="D107" s="75"/>
      <c r="E107" s="75"/>
      <c r="F107" s="75"/>
      <c r="G107" s="75"/>
    </row>
    <row r="109" spans="1:7" x14ac:dyDescent="0.2">
      <c r="A109" s="14" t="s">
        <v>1188</v>
      </c>
    </row>
    <row r="110" spans="1:7" x14ac:dyDescent="0.2">
      <c r="A110" s="37"/>
    </row>
    <row r="111" spans="1:7" x14ac:dyDescent="0.2">
      <c r="A111" s="37" t="s">
        <v>795</v>
      </c>
    </row>
    <row r="112" spans="1:7" x14ac:dyDescent="0.2">
      <c r="A112" s="38"/>
    </row>
    <row r="113" spans="1:1" x14ac:dyDescent="0.2">
      <c r="A113" s="39"/>
    </row>
    <row r="114" spans="1:1" x14ac:dyDescent="0.2">
      <c r="A114" s="39"/>
    </row>
    <row r="115" spans="1:1" x14ac:dyDescent="0.2">
      <c r="A115" s="39"/>
    </row>
    <row r="116" spans="1:1" x14ac:dyDescent="0.2">
      <c r="A116" s="39"/>
    </row>
    <row r="117" spans="1:1" x14ac:dyDescent="0.2">
      <c r="A117" s="39"/>
    </row>
    <row r="118" spans="1:1" x14ac:dyDescent="0.2">
      <c r="A118" s="39"/>
    </row>
    <row r="119" spans="1:1" x14ac:dyDescent="0.2">
      <c r="A119" s="39"/>
    </row>
    <row r="120" spans="1:1" x14ac:dyDescent="0.2">
      <c r="A120" s="39"/>
    </row>
    <row r="121" spans="1:1" x14ac:dyDescent="0.2">
      <c r="A121" s="39"/>
    </row>
    <row r="122" spans="1:1" x14ac:dyDescent="0.2">
      <c r="A122" s="39"/>
    </row>
    <row r="123" spans="1:1" x14ac:dyDescent="0.2">
      <c r="A123" s="39"/>
    </row>
    <row r="124" spans="1:1" x14ac:dyDescent="0.2">
      <c r="A124" s="37" t="s">
        <v>1103</v>
      </c>
    </row>
    <row r="125" spans="1:1" x14ac:dyDescent="0.2">
      <c r="A125" s="39"/>
    </row>
    <row r="126" spans="1:1" x14ac:dyDescent="0.2">
      <c r="A126" s="37" t="s">
        <v>931</v>
      </c>
    </row>
    <row r="127" spans="1:1" x14ac:dyDescent="0.2">
      <c r="A127" s="39"/>
    </row>
    <row r="128" spans="1:1" x14ac:dyDescent="0.2">
      <c r="A128" s="39"/>
    </row>
    <row r="129" spans="1:1" x14ac:dyDescent="0.2">
      <c r="A129" s="39"/>
    </row>
    <row r="130" spans="1:1" x14ac:dyDescent="0.2">
      <c r="A130" s="39"/>
    </row>
    <row r="131" spans="1:1" x14ac:dyDescent="0.2">
      <c r="A131" s="39"/>
    </row>
    <row r="132" spans="1:1" x14ac:dyDescent="0.2">
      <c r="A132" s="39"/>
    </row>
    <row r="133" spans="1:1" x14ac:dyDescent="0.2">
      <c r="A133" s="39"/>
    </row>
    <row r="134" spans="1:1" x14ac:dyDescent="0.2">
      <c r="A134" s="39"/>
    </row>
    <row r="135" spans="1:1" x14ac:dyDescent="0.2">
      <c r="A135" s="39"/>
    </row>
    <row r="136" spans="1:1" x14ac:dyDescent="0.2">
      <c r="A136" s="39"/>
    </row>
    <row r="137" spans="1:1" x14ac:dyDescent="0.2">
      <c r="A137" s="39"/>
    </row>
    <row r="138" spans="1:1" x14ac:dyDescent="0.2">
      <c r="A138" s="39"/>
    </row>
    <row r="139" spans="1:1" x14ac:dyDescent="0.2">
      <c r="A139" s="39"/>
    </row>
  </sheetData>
  <mergeCells count="7">
    <mergeCell ref="A107:G107"/>
    <mergeCell ref="A1:G1"/>
    <mergeCell ref="A95:B95"/>
    <mergeCell ref="A96:B96"/>
    <mergeCell ref="A97:B97"/>
    <mergeCell ref="A98:B98"/>
    <mergeCell ref="A99:B99"/>
  </mergeCells>
  <conditionalFormatting sqref="F2:F3 F242:F65536 F108 F5:F106">
    <cfRule type="cellIs" dxfId="70" priority="3" stopIfTrue="1" operator="between">
      <formula>0.009</formula>
      <formula>-0.009</formula>
    </cfRule>
  </conditionalFormatting>
  <conditionalFormatting sqref="F109 F141:F241">
    <cfRule type="cellIs" dxfId="69" priority="2" stopIfTrue="1" operator="between">
      <formula>0.009</formula>
      <formula>-0.009</formula>
    </cfRule>
  </conditionalFormatting>
  <conditionalFormatting sqref="F110:F140">
    <cfRule type="cellIs" dxfId="68" priority="1" stopIfTrue="1" operator="between">
      <formula>0.009</formula>
      <formula>-0.009</formula>
    </cfRule>
  </conditionalFormatting>
  <hyperlinks>
    <hyperlink ref="A110"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FILF</vt:lpstr>
      <vt:lpstr>FIONF</vt:lpstr>
      <vt:lpstr>FISF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FF</vt:lpstr>
      <vt:lpstr>FIDA</vt:lpstr>
      <vt:lpstr>FILDF</vt:lpstr>
      <vt:lpstr>FISTIP</vt:lpstr>
      <vt:lpstr>FIUBF</vt:lpstr>
      <vt:lpstr>FIIOF</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ISIN as on 30 December 2022</dc:title>
  <dc:creator/>
  <cp:keywords>Monthly ISIN, Monthly SEBI Portfolio, ISIN Report, SEBI Portfolio, ISIN Level Portfolio, Monthly portfolio, Debt portfolio, Equity portfolio, Fixed income portfolio, ISIN portfolio, portfolio disclosure</cp:keywords>
  <dc:description>PUBLIC</dc:description>
  <cp:lastModifiedBy/>
  <dcterms:created xsi:type="dcterms:W3CDTF">2006-09-16T00:00:00Z</dcterms:created>
  <dcterms:modified xsi:type="dcterms:W3CDTF">2023-01-10T05:05:55Z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2023-01-05T10:28:26Z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c7387d3a-67f5-4c69-88a2-82f4e3d53622</vt:lpwstr>
  </property>
  <property fmtid="{D5CDD505-2E9C-101B-9397-08002B2CF9AE}" pid="10" name="MSIP_Label_3486a02c-2dfb-4efe-823f-aa2d1f0e6ab7_ContentBits">
    <vt:lpwstr>2</vt:lpwstr>
  </property>
  <property fmtid="{D5CDD505-2E9C-101B-9397-08002B2CF9AE}" pid="11" name="Classification">
    <vt:lpwstr>PUBLIC</vt:lpwstr>
  </property>
</Properties>
</file>