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696852C9-C49B-4196-BCB5-2B23496E4741}" xr6:coauthVersionLast="47" xr6:coauthVersionMax="47" xr10:uidLastSave="{00000000-0000-0000-0000-000000000000}"/>
  <bookViews>
    <workbookView xWindow="-108" yWindow="-108" windowWidth="23256" windowHeight="13896" xr2:uid="{00000000-000D-0000-FFFF-FFFF00000000}"/>
  </bookViews>
  <sheets>
    <sheet name="FILF" sheetId="39" r:id="rId1"/>
    <sheet name="FIONF" sheetId="40" r:id="rId2"/>
    <sheet name="FIMMF" sheetId="41" r:id="rId3"/>
    <sheet name="FIFRF" sheetId="42" r:id="rId4"/>
    <sheet name="FICDF" sheetId="43" r:id="rId5"/>
    <sheet name="FBPF" sheetId="44" r:id="rId6"/>
    <sheet name="FIUSDF" sheetId="45" r:id="rId7"/>
    <sheet name="FIMLDF" sheetId="46" r:id="rId8"/>
    <sheet name="FILWD" sheetId="47" r:id="rId9"/>
    <sheet name="FILNGDF" sheetId="48" r:id="rId10"/>
    <sheet name="FIGSF" sheetId="49" r:id="rId11"/>
    <sheet name="FIRF" sheetId="50" r:id="rId12"/>
    <sheet name="FICHF" sheetId="51"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2" r:id="rId38"/>
    <sheet name="FISTIP" sheetId="53" r:id="rId39"/>
    <sheet name="FICRF" sheetId="54" r:id="rId40"/>
  </sheets>
  <definedNames>
    <definedName name="_xlnm._FilterDatabase" localSheetId="17" hidden="1">FIAF!$A$4:$I$91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19" l="1"/>
  <c r="E91" i="19"/>
  <c r="H91" i="19"/>
  <c r="G91" i="19"/>
  <c r="F7" i="54" l="1"/>
  <c r="F9" i="54" s="1"/>
  <c r="E7" i="54"/>
  <c r="E9" i="54" s="1"/>
  <c r="F67" i="53"/>
  <c r="F69" i="53" s="1"/>
  <c r="E67" i="53"/>
  <c r="E69" i="53" s="1"/>
  <c r="F82" i="51"/>
  <c r="E82" i="51"/>
  <c r="F78" i="51"/>
  <c r="E78" i="51"/>
  <c r="F72" i="51"/>
  <c r="E72" i="51"/>
  <c r="F57" i="51"/>
  <c r="F84" i="51" s="1"/>
  <c r="E57" i="51"/>
  <c r="E86" i="51" s="1"/>
  <c r="F79" i="50"/>
  <c r="E79" i="50"/>
  <c r="F73" i="50"/>
  <c r="E73" i="50"/>
  <c r="F57" i="50"/>
  <c r="F81" i="50" s="1"/>
  <c r="E57" i="50"/>
  <c r="E83" i="50" s="1"/>
  <c r="E38" i="49"/>
  <c r="F37" i="49"/>
  <c r="F36" i="49"/>
  <c r="F35" i="49"/>
  <c r="F34" i="49"/>
  <c r="F33" i="49"/>
  <c r="F32" i="49"/>
  <c r="F31" i="49"/>
  <c r="F22" i="49"/>
  <c r="F18" i="49"/>
  <c r="F24" i="49" s="1"/>
  <c r="E18" i="49"/>
  <c r="E27" i="48"/>
  <c r="F26" i="48"/>
  <c r="F27" i="48" s="1"/>
  <c r="F17" i="48"/>
  <c r="F13" i="48"/>
  <c r="E13" i="48"/>
  <c r="F9" i="48"/>
  <c r="F15" i="48" s="1"/>
  <c r="E9" i="48"/>
  <c r="E19" i="48" s="1"/>
  <c r="E53" i="47"/>
  <c r="F52" i="47"/>
  <c r="F51" i="47"/>
  <c r="F50" i="47"/>
  <c r="F49" i="47"/>
  <c r="F48" i="47"/>
  <c r="F47" i="47"/>
  <c r="F46" i="47"/>
  <c r="F45" i="47"/>
  <c r="F53" i="47" s="1"/>
  <c r="F32" i="47"/>
  <c r="E32" i="47"/>
  <c r="F28" i="47"/>
  <c r="E28" i="47"/>
  <c r="F20" i="47"/>
  <c r="E20" i="47"/>
  <c r="E38" i="47" s="1"/>
  <c r="F25" i="46"/>
  <c r="E25" i="46"/>
  <c r="F21" i="46"/>
  <c r="E21" i="46"/>
  <c r="F11" i="46"/>
  <c r="F29" i="46" s="1"/>
  <c r="E11" i="46"/>
  <c r="E57" i="45"/>
  <c r="F56" i="45"/>
  <c r="F55" i="45"/>
  <c r="F54" i="45"/>
  <c r="F57" i="45" s="1"/>
  <c r="F41" i="45"/>
  <c r="E41" i="45"/>
  <c r="F37" i="45"/>
  <c r="E37" i="45"/>
  <c r="F31" i="45"/>
  <c r="E31" i="45"/>
  <c r="F27" i="45"/>
  <c r="E27" i="45"/>
  <c r="F22" i="45"/>
  <c r="E22" i="45"/>
  <c r="F12" i="45"/>
  <c r="E12" i="45"/>
  <c r="E47" i="45" s="1"/>
  <c r="E67" i="44"/>
  <c r="F66" i="44"/>
  <c r="F65" i="44"/>
  <c r="F64" i="44"/>
  <c r="F63" i="44"/>
  <c r="F62" i="44"/>
  <c r="F61" i="44"/>
  <c r="F67" i="44" s="1"/>
  <c r="F52" i="44"/>
  <c r="F48" i="44"/>
  <c r="E48" i="44"/>
  <c r="F44" i="44"/>
  <c r="E44" i="44"/>
  <c r="F30" i="44"/>
  <c r="E30" i="44"/>
  <c r="F24" i="44"/>
  <c r="F54" i="44" s="1"/>
  <c r="E24" i="44"/>
  <c r="E54" i="44" s="1"/>
  <c r="E84" i="43"/>
  <c r="F83" i="43"/>
  <c r="F82" i="43"/>
  <c r="F81" i="43"/>
  <c r="F80" i="43"/>
  <c r="F79" i="43"/>
  <c r="F78" i="43"/>
  <c r="F77" i="43"/>
  <c r="F76" i="43"/>
  <c r="F75" i="43"/>
  <c r="F74" i="43"/>
  <c r="F73" i="43"/>
  <c r="F72" i="43"/>
  <c r="F63" i="43"/>
  <c r="F59" i="43"/>
  <c r="E59" i="43"/>
  <c r="F55" i="43"/>
  <c r="E55" i="43"/>
  <c r="F38" i="43"/>
  <c r="F61" i="43" s="1"/>
  <c r="E38" i="43"/>
  <c r="E61" i="43" s="1"/>
  <c r="E46" i="42"/>
  <c r="F45" i="42"/>
  <c r="F44" i="42"/>
  <c r="F43" i="42"/>
  <c r="F42" i="42"/>
  <c r="F41" i="42"/>
  <c r="F46" i="42" s="1"/>
  <c r="F32" i="42"/>
  <c r="F28" i="42"/>
  <c r="E28" i="42"/>
  <c r="F24" i="42"/>
  <c r="E24" i="42"/>
  <c r="F13" i="42"/>
  <c r="F30" i="42" s="1"/>
  <c r="E13" i="42"/>
  <c r="E30" i="42" s="1"/>
  <c r="F72" i="41"/>
  <c r="E72" i="41"/>
  <c r="F68" i="41"/>
  <c r="E68" i="41"/>
  <c r="F62" i="41"/>
  <c r="E62" i="41"/>
  <c r="F52" i="41"/>
  <c r="E52" i="41"/>
  <c r="F40" i="41"/>
  <c r="F76" i="41" s="1"/>
  <c r="E40" i="41"/>
  <c r="E76" i="41" s="1"/>
  <c r="F11" i="40"/>
  <c r="E11" i="40"/>
  <c r="F61" i="39"/>
  <c r="E61" i="39"/>
  <c r="F57" i="39"/>
  <c r="E57" i="39"/>
  <c r="F53" i="39"/>
  <c r="E53" i="39"/>
  <c r="F44" i="39"/>
  <c r="E44" i="39"/>
  <c r="F31" i="39"/>
  <c r="F63" i="39" s="1"/>
  <c r="E31" i="39"/>
  <c r="E63" i="39" s="1"/>
  <c r="E15" i="48" l="1"/>
  <c r="E65" i="43"/>
  <c r="E34" i="42"/>
  <c r="E74" i="41"/>
  <c r="F86" i="51"/>
  <c r="F83" i="50"/>
  <c r="F38" i="49"/>
  <c r="F47" i="45"/>
  <c r="E50" i="44"/>
  <c r="F84" i="43"/>
  <c r="F74" i="41"/>
  <c r="E24" i="49"/>
  <c r="E20" i="49"/>
  <c r="F34" i="47"/>
  <c r="F38" i="47"/>
  <c r="E27" i="46"/>
  <c r="E29" i="46"/>
  <c r="F13" i="40"/>
  <c r="F15" i="40"/>
  <c r="E13" i="40"/>
  <c r="E15" i="40"/>
  <c r="F27" i="46"/>
  <c r="F65" i="39"/>
  <c r="F34" i="42"/>
  <c r="F65" i="43"/>
  <c r="F50" i="44"/>
  <c r="E43" i="45"/>
  <c r="F20" i="49"/>
  <c r="F19" i="48"/>
  <c r="F43" i="45"/>
  <c r="E34" i="47"/>
  <c r="E81" i="50"/>
  <c r="E84" i="51"/>
  <c r="E65" i="39"/>
  <c r="F83" i="15" l="1"/>
  <c r="E83" i="15"/>
  <c r="E11" i="38"/>
  <c r="E13" i="38" s="1"/>
  <c r="E15" i="38"/>
  <c r="D11" i="38"/>
  <c r="D15" i="38" s="1"/>
  <c r="E18" i="37"/>
  <c r="E20" i="37" s="1"/>
  <c r="D18" i="37"/>
  <c r="D22" i="37" s="1"/>
  <c r="D20" i="37"/>
  <c r="E7" i="36"/>
  <c r="E11" i="36" s="1"/>
  <c r="E9" i="36"/>
  <c r="D7" i="36"/>
  <c r="D9" i="36" s="1"/>
  <c r="F62" i="35"/>
  <c r="E62" i="35"/>
  <c r="F57" i="35"/>
  <c r="E57" i="35"/>
  <c r="F58" i="34"/>
  <c r="F62" i="34" s="1"/>
  <c r="E58" i="34"/>
  <c r="E62" i="34" s="1"/>
  <c r="F60" i="33"/>
  <c r="E60" i="33"/>
  <c r="E64" i="33" s="1"/>
  <c r="F25" i="33"/>
  <c r="F64" i="33" s="1"/>
  <c r="E25" i="33"/>
  <c r="F46" i="32"/>
  <c r="F50" i="32" s="1"/>
  <c r="E46" i="32"/>
  <c r="F70" i="31"/>
  <c r="E70" i="31"/>
  <c r="F66" i="31"/>
  <c r="E66" i="31"/>
  <c r="F55" i="31"/>
  <c r="E55" i="31"/>
  <c r="F48" i="31"/>
  <c r="F74" i="31" s="1"/>
  <c r="E48" i="31"/>
  <c r="F70" i="30"/>
  <c r="E70" i="30"/>
  <c r="F65" i="30"/>
  <c r="E65" i="30"/>
  <c r="F61" i="30"/>
  <c r="F72" i="30" s="1"/>
  <c r="E61" i="30"/>
  <c r="F41" i="29"/>
  <c r="E41" i="29"/>
  <c r="F36" i="29"/>
  <c r="F45" i="29" s="1"/>
  <c r="E36" i="29"/>
  <c r="F51" i="28"/>
  <c r="F55" i="28" s="1"/>
  <c r="E51" i="28"/>
  <c r="F47" i="28"/>
  <c r="E47" i="28"/>
  <c r="F61" i="27"/>
  <c r="F65" i="27" s="1"/>
  <c r="E61" i="27"/>
  <c r="E65" i="27" s="1"/>
  <c r="F68" i="26"/>
  <c r="F72" i="26" s="1"/>
  <c r="E68" i="26"/>
  <c r="E72" i="26"/>
  <c r="F87" i="25"/>
  <c r="F91" i="25" s="1"/>
  <c r="E87" i="25"/>
  <c r="E91" i="25" s="1"/>
  <c r="F104" i="24"/>
  <c r="E104" i="24"/>
  <c r="F99" i="24"/>
  <c r="E99" i="24"/>
  <c r="F95" i="24"/>
  <c r="E95" i="24"/>
  <c r="F80" i="23"/>
  <c r="E80" i="23"/>
  <c r="F75" i="23"/>
  <c r="E75" i="23"/>
  <c r="F71" i="23"/>
  <c r="E71" i="23"/>
  <c r="F66" i="23"/>
  <c r="F82" i="23" s="1"/>
  <c r="E66" i="23"/>
  <c r="E84" i="23" s="1"/>
  <c r="F112" i="22"/>
  <c r="E112" i="22"/>
  <c r="F107" i="22"/>
  <c r="F116" i="22" s="1"/>
  <c r="E107" i="22"/>
  <c r="F37" i="21"/>
  <c r="E37" i="21"/>
  <c r="F33" i="21"/>
  <c r="E33" i="21"/>
  <c r="F23" i="21"/>
  <c r="E23" i="21"/>
  <c r="E41" i="21" s="1"/>
  <c r="F58" i="20"/>
  <c r="E58" i="20"/>
  <c r="F54" i="20"/>
  <c r="F62" i="20" s="1"/>
  <c r="E54" i="20"/>
  <c r="E62" i="20" s="1"/>
  <c r="F130" i="19"/>
  <c r="F126" i="19"/>
  <c r="E126" i="19"/>
  <c r="F121" i="19"/>
  <c r="E121" i="19"/>
  <c r="F116" i="19"/>
  <c r="E116" i="19"/>
  <c r="F109" i="19"/>
  <c r="E109" i="19"/>
  <c r="F104" i="19"/>
  <c r="E104" i="19"/>
  <c r="F99" i="19"/>
  <c r="E99" i="19"/>
  <c r="F96" i="18"/>
  <c r="E96" i="18"/>
  <c r="F82" i="18"/>
  <c r="E82" i="18"/>
  <c r="F66" i="18"/>
  <c r="E66" i="18"/>
  <c r="F62" i="18"/>
  <c r="E62" i="18"/>
  <c r="F57" i="18"/>
  <c r="F100" i="18" s="1"/>
  <c r="E57" i="18"/>
  <c r="E100" i="18" s="1"/>
  <c r="F97" i="17"/>
  <c r="F93" i="17"/>
  <c r="E93" i="17"/>
  <c r="F77" i="17"/>
  <c r="E77" i="17"/>
  <c r="H57" i="17"/>
  <c r="D123" i="17" s="1"/>
  <c r="G57" i="17"/>
  <c r="F57" i="17"/>
  <c r="F99" i="17" s="1"/>
  <c r="E57" i="17"/>
  <c r="F83" i="16"/>
  <c r="F79" i="16"/>
  <c r="E79" i="16"/>
  <c r="F70" i="16"/>
  <c r="E70" i="16"/>
  <c r="H59" i="16"/>
  <c r="D117" i="16" s="1"/>
  <c r="G59" i="16"/>
  <c r="F59" i="16"/>
  <c r="F85" i="16" s="1"/>
  <c r="E59" i="16"/>
  <c r="E81" i="16"/>
  <c r="F87" i="15"/>
  <c r="F77" i="15"/>
  <c r="E77" i="15"/>
  <c r="F72" i="15"/>
  <c r="E72" i="15"/>
  <c r="F67" i="15"/>
  <c r="E67" i="15"/>
  <c r="F62" i="15"/>
  <c r="E62" i="15"/>
  <c r="H51" i="15"/>
  <c r="G51" i="15"/>
  <c r="F51" i="15"/>
  <c r="E51" i="15"/>
  <c r="H47" i="15"/>
  <c r="G47" i="15"/>
  <c r="F47" i="15"/>
  <c r="F85" i="15" s="1"/>
  <c r="E47" i="15"/>
  <c r="E89" i="15" s="1"/>
  <c r="E60" i="34"/>
  <c r="F60" i="34"/>
  <c r="E62" i="33"/>
  <c r="F43" i="29"/>
  <c r="E63" i="27"/>
  <c r="F63" i="27"/>
  <c r="E70" i="26"/>
  <c r="F70" i="26"/>
  <c r="E60" i="20"/>
  <c r="F60" i="20"/>
  <c r="D13" i="38"/>
  <c r="E89" i="25"/>
  <c r="F89" i="25"/>
  <c r="E85" i="16"/>
  <c r="F95" i="17" l="1"/>
  <c r="E74" i="30"/>
  <c r="E45" i="29"/>
  <c r="E55" i="28"/>
  <c r="F84" i="23"/>
  <c r="E116" i="22"/>
  <c r="F39" i="21"/>
  <c r="F81" i="16"/>
  <c r="E74" i="31"/>
  <c r="E39" i="21"/>
  <c r="F98" i="18"/>
  <c r="F64" i="35"/>
  <c r="F66" i="35"/>
  <c r="E66" i="35"/>
  <c r="E64" i="35"/>
  <c r="E48" i="32"/>
  <c r="E50" i="32"/>
  <c r="F108" i="24"/>
  <c r="F106" i="24"/>
  <c r="E108" i="24"/>
  <c r="E106" i="24"/>
  <c r="E95" i="17"/>
  <c r="E99" i="17"/>
  <c r="F132" i="19"/>
  <c r="E132" i="19"/>
  <c r="D153" i="19"/>
  <c r="E22" i="37"/>
  <c r="D11" i="36"/>
  <c r="F62" i="33"/>
  <c r="F48" i="32"/>
  <c r="F72" i="31"/>
  <c r="E72" i="31"/>
  <c r="F74" i="30"/>
  <c r="E72" i="30"/>
  <c r="E43" i="29"/>
  <c r="E53" i="28"/>
  <c r="F53" i="28"/>
  <c r="E82" i="23"/>
  <c r="F114" i="22"/>
  <c r="E114" i="22"/>
  <c r="F41" i="21"/>
  <c r="E128" i="19"/>
  <c r="F128" i="19"/>
  <c r="E98" i="18"/>
  <c r="E85" i="15"/>
  <c r="F89" i="15"/>
</calcChain>
</file>

<file path=xl/sharedStrings.xml><?xml version="1.0" encoding="utf-8"?>
<sst xmlns="http://schemas.openxmlformats.org/spreadsheetml/2006/main" count="6980" uniqueCount="1559">
  <si>
    <t>Name of the Instrument</t>
  </si>
  <si>
    <t>Quantity</t>
  </si>
  <si>
    <t>ISIN Number</t>
  </si>
  <si>
    <t>% to Net Assets</t>
  </si>
  <si>
    <t>Industry Classification / Rating</t>
  </si>
  <si>
    <t>YTM</t>
  </si>
  <si>
    <t>Market Value (including accrued interest, if any) (Rs. in Lakhs)</t>
  </si>
  <si>
    <t>Portfolio Statement as on December 31, 2025</t>
  </si>
  <si>
    <t>Franklin India Multi Asset Allocation Fund</t>
  </si>
  <si>
    <t>Franklin India Equity Savings Fund</t>
  </si>
  <si>
    <t>Franklin India Balanced Advantage Fund</t>
  </si>
  <si>
    <t>Franklin India Arbitrage Fund</t>
  </si>
  <si>
    <t>Templeton India Value Fund</t>
  </si>
  <si>
    <t>Franklin India Technology Fund</t>
  </si>
  <si>
    <t>Franklin India Opportunities Fund</t>
  </si>
  <si>
    <t>Franklin India Multi-Factor Fund</t>
  </si>
  <si>
    <t>Franklin India Multi Cap Fund</t>
  </si>
  <si>
    <t>Franklin India Focused Equity Fund</t>
  </si>
  <si>
    <t>Franklin Build India Fund</t>
  </si>
  <si>
    <t>Franklin Asian Equity Fund</t>
  </si>
  <si>
    <t>Debt Instruments</t>
  </si>
  <si>
    <t>(a) Listed / awaiting listing on Stock Exchanges</t>
  </si>
  <si>
    <t>CRISIL AAA</t>
  </si>
  <si>
    <t>7.13% Power Finance Corporation Ltd (15-Jul-2026) **</t>
  </si>
  <si>
    <t>INE134E08LP1</t>
  </si>
  <si>
    <t>0.00% Jubilant Bevco Ltd (31-May-2028) **</t>
  </si>
  <si>
    <t>INE1D4P08019</t>
  </si>
  <si>
    <t>CRISIL AA</t>
  </si>
  <si>
    <t>0.00% Jubilant Beverages Ltd (31-May-2028) **</t>
  </si>
  <si>
    <t>INE1D4O08012</t>
  </si>
  <si>
    <t>Sub Total</t>
  </si>
  <si>
    <t>Money Market Instruments</t>
  </si>
  <si>
    <t>Certificate of Deposit</t>
  </si>
  <si>
    <t>CARE A1+</t>
  </si>
  <si>
    <t>Commercial Paper</t>
  </si>
  <si>
    <t>Muthoot Finance Ltd (11-Sep-2026) **@</t>
  </si>
  <si>
    <t>INE414G14UU1</t>
  </si>
  <si>
    <t>ICRA A1+</t>
  </si>
  <si>
    <t>Treasury Bill</t>
  </si>
  <si>
    <t>Government Securities</t>
  </si>
  <si>
    <t>SOVEREIGN</t>
  </si>
  <si>
    <t>Mutual Fund Units</t>
  </si>
  <si>
    <t>Total</t>
  </si>
  <si>
    <t>Net Assets</t>
  </si>
  <si>
    <t>Call, Cash &amp; Other Assets</t>
  </si>
  <si>
    <t>@ Listed</t>
  </si>
  <si>
    <t>** Non- Traded Scrips</t>
  </si>
  <si>
    <t>Notes</t>
  </si>
  <si>
    <t>a) NAV at the beginning and at the end of the Half-year ended 31-Dec-2025</t>
  </si>
  <si>
    <t xml:space="preserve">      Plan/Option</t>
  </si>
  <si>
    <t>As on 31-Dec-2025</t>
  </si>
  <si>
    <t>As on 30-Jun-2025</t>
  </si>
  <si>
    <t xml:space="preserve">      Growth Plan</t>
  </si>
  <si>
    <t xml:space="preserve">      IDCW Plan</t>
  </si>
  <si>
    <t xml:space="preserve">      Direct Growth Plan</t>
  </si>
  <si>
    <t xml:space="preserve">      Direct IDCW Plan</t>
  </si>
  <si>
    <t>b) Aggregate Distributions declared during the Half - year ended 31-Dec-2025</t>
  </si>
  <si>
    <t>Plan Name</t>
  </si>
  <si>
    <t>Distributions per unit (Rs.)+++</t>
  </si>
  <si>
    <t>+++ Distribution payouts/ re-investments are subject to deduction of TDS at the applicable rates.</t>
  </si>
  <si>
    <t>IDCW - Income Distribution cum capital withdrawal</t>
  </si>
  <si>
    <t>(In Years)</t>
  </si>
  <si>
    <t xml:space="preserve">d) During the month additional instances of fair valuation/deviation from valuation price provided by the valuation agencies </t>
  </si>
  <si>
    <t>Nil</t>
  </si>
  <si>
    <t>HDFC Bank Ltd (06-Feb-2026)</t>
  </si>
  <si>
    <t>INE040A16GF2</t>
  </si>
  <si>
    <t>364 DTB (01-Jan-2026)</t>
  </si>
  <si>
    <t>IN002024Z388</t>
  </si>
  <si>
    <t>CARE AAA</t>
  </si>
  <si>
    <t>7.55% Poonawalla Fincorp Ltd (25-Mar-2027) **</t>
  </si>
  <si>
    <t>INE511C07946</t>
  </si>
  <si>
    <t>6.90% GOI 2065 (15-Apr-2065)</t>
  </si>
  <si>
    <t>IN0020250018</t>
  </si>
  <si>
    <t>7.25% RJ Corp Ltd (08-Dec-2028) **</t>
  </si>
  <si>
    <t>INE460K08053</t>
  </si>
  <si>
    <t>7.70% Poonawalla Fincorp Ltd (21-Apr-2028) **</t>
  </si>
  <si>
    <t>INE511C07847</t>
  </si>
  <si>
    <t>7.30% Uttarkahand SDL (01-Oct-2032)</t>
  </si>
  <si>
    <t>IN3620250040</t>
  </si>
  <si>
    <t>7.82% Jammu &amp; Kashmir SDL (28-Aug-2042)</t>
  </si>
  <si>
    <t>IN4920250110</t>
  </si>
  <si>
    <t>7.64% Uttarakhand SDL (24-DEC-2032)</t>
  </si>
  <si>
    <t>IN3620250065</t>
  </si>
  <si>
    <t>7.65% Bihar SDL (24-DEC-2033)</t>
  </si>
  <si>
    <t>IN1320250211</t>
  </si>
  <si>
    <t>7.32% Chhattisgarh SDL (05-Mar-2037)</t>
  </si>
  <si>
    <t>IN3520240083</t>
  </si>
  <si>
    <t>7.32% West Bengal SDL (05-Mar-2038)</t>
  </si>
  <si>
    <t>IN3420240225</t>
  </si>
  <si>
    <t>7.10% Rajasthan SDL (26-Mar-2043)</t>
  </si>
  <si>
    <t>IN2920240545</t>
  </si>
  <si>
    <t>7.82% Bajaj Finance Ltd (31-Jan-2034) **</t>
  </si>
  <si>
    <t>INE296A07SV1</t>
  </si>
  <si>
    <t>IND AAA</t>
  </si>
  <si>
    <t>8.75% Bharti Telecom Ltd (05-Nov-2029) **</t>
  </si>
  <si>
    <t>INE403D08264</t>
  </si>
  <si>
    <t>7.87% Summit Digitel Infrastructure Ltd (15-Mar-2030) **</t>
  </si>
  <si>
    <t>INE507T07146</t>
  </si>
  <si>
    <t>0.00% REC Ltd (03-Nov-2034) **</t>
  </si>
  <si>
    <t>INE020B08FJ3</t>
  </si>
  <si>
    <t>7.21% Embassy Office Parks Reit (17-Mar-2028) **</t>
  </si>
  <si>
    <t>INE041007167</t>
  </si>
  <si>
    <t>8.0359% Kotak Mahindra Investments LTD (06-Oct-2026) **</t>
  </si>
  <si>
    <t>INE975F07IM9</t>
  </si>
  <si>
    <t>7.65% Poonawalla Fincorp Ltd (21-Apr-2027) **</t>
  </si>
  <si>
    <t>INE511C07854</t>
  </si>
  <si>
    <t>6.92% Power Finance Corporation Ltd (14-Apr-2032) **</t>
  </si>
  <si>
    <t>INE134E08LN6</t>
  </si>
  <si>
    <t>7.40% National Bank For Agriculture &amp; Rural Development (30-Jan-2026) **</t>
  </si>
  <si>
    <t>INE261F08DO9</t>
  </si>
  <si>
    <t>7.44% Small Industries Development Bank Of India (04-Sep-2026) **</t>
  </si>
  <si>
    <t>INE556F08KI9</t>
  </si>
  <si>
    <t>7.22% Karnataka SDL (05-Sep-2032)</t>
  </si>
  <si>
    <t>IN1920240299</t>
  </si>
  <si>
    <t xml:space="preserve">      Monthly IDCW Plan</t>
  </si>
  <si>
    <t xml:space="preserve">      Quarterly IDCW Plan</t>
  </si>
  <si>
    <t xml:space="preserve">      Direct Monthly IDCW Plan</t>
  </si>
  <si>
    <t xml:space="preserve">      Direct Quarterly IDCW Plan</t>
  </si>
  <si>
    <t>7.68% Small Industries Development Bank Of India (10-Aug-2027) **</t>
  </si>
  <si>
    <t>INE556F08KP4</t>
  </si>
  <si>
    <t>182 DTB (22-Jan-2026)</t>
  </si>
  <si>
    <t>IN002025Y172</t>
  </si>
  <si>
    <t>364 DTB (29-Jan-2026)</t>
  </si>
  <si>
    <t>IN002024Z420</t>
  </si>
  <si>
    <t>Equity &amp; Equity related</t>
  </si>
  <si>
    <t>HDFC Bank Ltd</t>
  </si>
  <si>
    <t>INE040A01034</t>
  </si>
  <si>
    <t>Banks</t>
  </si>
  <si>
    <t>Larsen &amp; Toubro Ltd</t>
  </si>
  <si>
    <t>INE018A01030</t>
  </si>
  <si>
    <t>Construction</t>
  </si>
  <si>
    <t>ICICI Bank Ltd</t>
  </si>
  <si>
    <t>INE090A01021</t>
  </si>
  <si>
    <t>Bharti Airtel Ltd</t>
  </si>
  <si>
    <t>INE397D01024</t>
  </si>
  <si>
    <t>Telecom - Services</t>
  </si>
  <si>
    <t>Reliance Industries Ltd</t>
  </si>
  <si>
    <t>INE002A01018</t>
  </si>
  <si>
    <t>Petroleum Products</t>
  </si>
  <si>
    <t>Infosys Ltd</t>
  </si>
  <si>
    <t>INE009A01021</t>
  </si>
  <si>
    <t>IT - Software</t>
  </si>
  <si>
    <t>Axis Bank Ltd</t>
  </si>
  <si>
    <t>INE238A01034</t>
  </si>
  <si>
    <t>State Bank of India</t>
  </si>
  <si>
    <t>INE062A01020</t>
  </si>
  <si>
    <t>HCL Technologies Ltd</t>
  </si>
  <si>
    <t>INE860A01027</t>
  </si>
  <si>
    <t>Eternal Ltd</t>
  </si>
  <si>
    <t>INE758T01015</t>
  </si>
  <si>
    <t>Retailing</t>
  </si>
  <si>
    <t>Mahindra &amp; Mahindra Ltd</t>
  </si>
  <si>
    <t>INE101A01026</t>
  </si>
  <si>
    <t>Automobiles</t>
  </si>
  <si>
    <t>Ultratech Cement Ltd</t>
  </si>
  <si>
    <t>INE481G01011</t>
  </si>
  <si>
    <t>Cement &amp; Cement Products</t>
  </si>
  <si>
    <t>NTPC Ltd</t>
  </si>
  <si>
    <t>INE733E01010</t>
  </si>
  <si>
    <t>Power</t>
  </si>
  <si>
    <t>Apollo Hospitals Enterprise Ltd</t>
  </si>
  <si>
    <t>INE437A01024</t>
  </si>
  <si>
    <t>Healthcare Services</t>
  </si>
  <si>
    <t>Sun Pharmaceutical Industries Ltd</t>
  </si>
  <si>
    <t>INE044A01036</t>
  </si>
  <si>
    <t>Pharmaceuticals &amp; Biotechnology</t>
  </si>
  <si>
    <t>PB Fintech Ltd</t>
  </si>
  <si>
    <t>INE417T01026</t>
  </si>
  <si>
    <t>Financial Technology (Fintech)</t>
  </si>
  <si>
    <t>Britannia Industries Ltd</t>
  </si>
  <si>
    <t>INE216A01030</t>
  </si>
  <si>
    <t>Food Products</t>
  </si>
  <si>
    <t>HDFC Life Insurance Co Ltd</t>
  </si>
  <si>
    <t>INE795G01014</t>
  </si>
  <si>
    <t>Insurance</t>
  </si>
  <si>
    <t>Tata Steel Ltd</t>
  </si>
  <si>
    <t>INE081A01020</t>
  </si>
  <si>
    <t>Ferrous Metals</t>
  </si>
  <si>
    <t>GAIL (India) Ltd</t>
  </si>
  <si>
    <t>INE129A01019</t>
  </si>
  <si>
    <t>Gas</t>
  </si>
  <si>
    <t>Amber Enterprises India Ltd</t>
  </si>
  <si>
    <t>INE371P01015</t>
  </si>
  <si>
    <t>Consumer Durables</t>
  </si>
  <si>
    <t>Kirloskar Oil Engines Ltd</t>
  </si>
  <si>
    <t>INE146L01010</t>
  </si>
  <si>
    <t>Industrial Products</t>
  </si>
  <si>
    <t>Bharat Electronics Ltd</t>
  </si>
  <si>
    <t>INE263A01024</t>
  </si>
  <si>
    <t>Aerospace &amp; Defense</t>
  </si>
  <si>
    <t>Hindustan Unilever Ltd</t>
  </si>
  <si>
    <t>INE030A01027</t>
  </si>
  <si>
    <t>Diversified FMCG</t>
  </si>
  <si>
    <t>Metropolis Healthcare Ltd</t>
  </si>
  <si>
    <t>INE112L01020</t>
  </si>
  <si>
    <t>Interglobe Aviation Ltd</t>
  </si>
  <si>
    <t>INE646L01027</t>
  </si>
  <si>
    <t>Transport Services</t>
  </si>
  <si>
    <t>CESC Ltd</t>
  </si>
  <si>
    <t>INE486A01021</t>
  </si>
  <si>
    <t>Maruti Suzuki India Ltd</t>
  </si>
  <si>
    <t>INE585B01010</t>
  </si>
  <si>
    <t>Phoenix Mills Ltd</t>
  </si>
  <si>
    <t>INE211B01039</t>
  </si>
  <si>
    <t>Realty</t>
  </si>
  <si>
    <t>Marico Ltd</t>
  </si>
  <si>
    <t>INE196A01026</t>
  </si>
  <si>
    <t>Agricultural Food &amp; Other Products</t>
  </si>
  <si>
    <t>Jubilant Foodworks Ltd</t>
  </si>
  <si>
    <t>INE797F01020</t>
  </si>
  <si>
    <t>Leisure Services</t>
  </si>
  <si>
    <t>Eris Lifesciences Ltd</t>
  </si>
  <si>
    <t>INE406M01024</t>
  </si>
  <si>
    <t>Hindustan Aeronautics Ltd</t>
  </si>
  <si>
    <t>INE066F01020</t>
  </si>
  <si>
    <t>United Spirits Ltd</t>
  </si>
  <si>
    <t>INE854D01024</t>
  </si>
  <si>
    <t>Beverages</t>
  </si>
  <si>
    <t>Cholamandalam Investment and Finance Co Ltd</t>
  </si>
  <si>
    <t>INE121A01024</t>
  </si>
  <si>
    <t>Finance</t>
  </si>
  <si>
    <t>ICICI Lombard General Insurance Co Ltd</t>
  </si>
  <si>
    <t>INE765G01017</t>
  </si>
  <si>
    <t>PI Industries Ltd</t>
  </si>
  <si>
    <t>INE603J01030</t>
  </si>
  <si>
    <t>Fertilizers &amp; Agrochemicals</t>
  </si>
  <si>
    <t>V-Mart Retail Ltd</t>
  </si>
  <si>
    <t>INE665J01013</t>
  </si>
  <si>
    <t>Lemon Tree Hotels Ltd</t>
  </si>
  <si>
    <t>INE970X01018</t>
  </si>
  <si>
    <t>Amara Raja Energy And Mobility Ltd</t>
  </si>
  <si>
    <t>INE885A01032</t>
  </si>
  <si>
    <t>Auto Components</t>
  </si>
  <si>
    <t>Teamlease Services Ltd</t>
  </si>
  <si>
    <t>INE985S01024</t>
  </si>
  <si>
    <t>Commercial Services &amp; Supplies</t>
  </si>
  <si>
    <t>Ashok Leyland Ltd</t>
  </si>
  <si>
    <t>INE208A01029</t>
  </si>
  <si>
    <t>Agricultural, Commercial &amp; Construction Vehicles</t>
  </si>
  <si>
    <t>Tube Investments of India Ltd</t>
  </si>
  <si>
    <t>INE974X01010</t>
  </si>
  <si>
    <t>Crompton Greaves Consumer Electricals Ltd</t>
  </si>
  <si>
    <t>INE299U01018</t>
  </si>
  <si>
    <t>ZF Commercial Vehicle Control Systems India Ltd</t>
  </si>
  <si>
    <t>INE342J01019</t>
  </si>
  <si>
    <t>PNB Housing Finance Ltd</t>
  </si>
  <si>
    <t>INE572E01012</t>
  </si>
  <si>
    <t>Whirlpool Of India Ltd</t>
  </si>
  <si>
    <t>INE716A01013</t>
  </si>
  <si>
    <t>Tata Capital Ltd</t>
  </si>
  <si>
    <t>INE976I01016</t>
  </si>
  <si>
    <t>Angel One Ltd</t>
  </si>
  <si>
    <t>INE732I01013</t>
  </si>
  <si>
    <t>Capital Markets</t>
  </si>
  <si>
    <t>INE2KCE01013</t>
  </si>
  <si>
    <t>8.3774% Kotak Mahindra Investments Ltd (21-Jun-2027) **</t>
  </si>
  <si>
    <t>INE975F07IR8</t>
  </si>
  <si>
    <t>% to Net Assets(Hedged &amp; Unhedged)</t>
  </si>
  <si>
    <t>Outstanding position in Derivative Instruments (Rs. in Lakhs) Long / (Short)</t>
  </si>
  <si>
    <t>Outstanding derivative exposure as % to net assets Long / (Short)</t>
  </si>
  <si>
    <t>Titan Co Ltd</t>
  </si>
  <si>
    <t>INE280A01028</t>
  </si>
  <si>
    <t>Tata Power Co Ltd</t>
  </si>
  <si>
    <t>INE245A01021</t>
  </si>
  <si>
    <t>Cipla Ltd</t>
  </si>
  <si>
    <t>INE059A01026</t>
  </si>
  <si>
    <t>Trent Ltd</t>
  </si>
  <si>
    <t>INE849A01020</t>
  </si>
  <si>
    <t>Oil &amp; Natural Gas Corporation Ltd</t>
  </si>
  <si>
    <t>INE213A01029</t>
  </si>
  <si>
    <t>Oil</t>
  </si>
  <si>
    <t>PG Electroplast Ltd</t>
  </si>
  <si>
    <t>INE457L01029</t>
  </si>
  <si>
    <t>MedPlus Health Services Ltd</t>
  </si>
  <si>
    <t>INE804L01022</t>
  </si>
  <si>
    <t>Chalet Hotels Ltd</t>
  </si>
  <si>
    <t>INE427F01016</t>
  </si>
  <si>
    <t>Syngene International Ltd</t>
  </si>
  <si>
    <t>INE398R01022</t>
  </si>
  <si>
    <t>Data Patterns India Ltd</t>
  </si>
  <si>
    <t>INE0IX101010</t>
  </si>
  <si>
    <t>(b) Units of Real Estate Investment Trusts (REITs)</t>
  </si>
  <si>
    <t>Knowledge Realty Trust</t>
  </si>
  <si>
    <t>INE1JAR25012</t>
  </si>
  <si>
    <t>7.73% LIC Housing Finance Ltd (18-Mar-2027) **</t>
  </si>
  <si>
    <t>INE115A07RE1</t>
  </si>
  <si>
    <t>7.35% Bharti Telecom Ltd (15-Oct-2027) **</t>
  </si>
  <si>
    <t>INE403D08272</t>
  </si>
  <si>
    <t>7.35% Embassy Office Parks Reit (05-Apr-2027) **</t>
  </si>
  <si>
    <t>INE041007092</t>
  </si>
  <si>
    <t>8.10% Bajaj Finance Ltd (08-Jan-2027) **</t>
  </si>
  <si>
    <t>INE296A07SR9</t>
  </si>
  <si>
    <t>6.65% LIC Housing Finance Ltd (15-Feb-2027) **</t>
  </si>
  <si>
    <t>INE115A07PR7</t>
  </si>
  <si>
    <t>6.01% GOI 2030 (21-Jul-2030)</t>
  </si>
  <si>
    <t>IN0020250067</t>
  </si>
  <si>
    <t>Nippon India ETF Gold Bees</t>
  </si>
  <si>
    <t>INF204KB17I5</t>
  </si>
  <si>
    <t>Mutual Fund</t>
  </si>
  <si>
    <t>Nippon India Silver ETF</t>
  </si>
  <si>
    <t>INF204KC1402</t>
  </si>
  <si>
    <t>Margin on Derivatives</t>
  </si>
  <si>
    <t xml:space="preserve">c) Total outstanding position (as at December 31, 2025) in Derivative Instruments (Gross Notional) </t>
  </si>
  <si>
    <t xml:space="preserve">d) Outstanding derivative exposure as % to net assets </t>
  </si>
  <si>
    <t>e) Portfolio Turnover Ratio during the Half - year 31-Dec-2025</t>
  </si>
  <si>
    <t>f) Residual maturity / Average Maturity as on 31-Dec-2025</t>
  </si>
  <si>
    <t xml:space="preserve">g) During the month additional instances of fair valuation/deviation from valuation price provided by the valuation agencies </t>
  </si>
  <si>
    <t>Kotak Mahindra Bank Ltd</t>
  </si>
  <si>
    <t>INE237A01028</t>
  </si>
  <si>
    <t>RBL Bank Ltd</t>
  </si>
  <si>
    <t>INE976G01028</t>
  </si>
  <si>
    <t>Vodafone Idea Ltd</t>
  </si>
  <si>
    <t>INE669E01016</t>
  </si>
  <si>
    <t>Tech Mahindra Ltd</t>
  </si>
  <si>
    <t>INE669C01036</t>
  </si>
  <si>
    <t>Bank of Baroda</t>
  </si>
  <si>
    <t>INE028A01039</t>
  </si>
  <si>
    <t>Jio Financial Services Ltd</t>
  </si>
  <si>
    <t>INE758E01017</t>
  </si>
  <si>
    <t>Indus Towers Ltd</t>
  </si>
  <si>
    <t>INE121J01017</t>
  </si>
  <si>
    <t>ITC Ltd</t>
  </si>
  <si>
    <t>INE154A01025</t>
  </si>
  <si>
    <t>Power Finance Corporation Ltd</t>
  </si>
  <si>
    <t>INE134E01011</t>
  </si>
  <si>
    <t>Ambuja Cements Ltd</t>
  </si>
  <si>
    <t>INE079A01024</t>
  </si>
  <si>
    <t>Hindustan Petroleum Corporation Ltd</t>
  </si>
  <si>
    <t>INE094A01015</t>
  </si>
  <si>
    <t>Power Grid Corporation of India Ltd</t>
  </si>
  <si>
    <t>INE752E01010</t>
  </si>
  <si>
    <t>Canara Bank</t>
  </si>
  <si>
    <t>INE476A01022</t>
  </si>
  <si>
    <t>Godrej Properties Ltd</t>
  </si>
  <si>
    <t>INE484J01027</t>
  </si>
  <si>
    <t>Tata Consultancy Services Ltd</t>
  </si>
  <si>
    <t>INE467B01029</t>
  </si>
  <si>
    <t>Bajaj Finance Ltd</t>
  </si>
  <si>
    <t>INE296A01032</t>
  </si>
  <si>
    <t>Bajaj Finserv Ltd</t>
  </si>
  <si>
    <t>INE918I01026</t>
  </si>
  <si>
    <t>Bandhan Bank Ltd</t>
  </si>
  <si>
    <t>INE545U01014</t>
  </si>
  <si>
    <t>Coforge Ltd</t>
  </si>
  <si>
    <t>INE591G01025</t>
  </si>
  <si>
    <t>JSW Steel Ltd</t>
  </si>
  <si>
    <t>INE019A01038</t>
  </si>
  <si>
    <t>7.37% GOI 2028 (23-Oct-2028)</t>
  </si>
  <si>
    <t>IN0020230101</t>
  </si>
  <si>
    <t>7.06% GOI 2028 (10-Apr-2028)</t>
  </si>
  <si>
    <t>IN0020230010</t>
  </si>
  <si>
    <t>Rs. 33,434.48 Lacs</t>
  </si>
  <si>
    <t>8.65% Bharti Telecom Ltd (05-Nov-2027) **</t>
  </si>
  <si>
    <t>INE403D08231</t>
  </si>
  <si>
    <t>7.62% National Bank For Agriculture &amp; Rural Development (31-Jan-2028)</t>
  </si>
  <si>
    <t>INE261F08DV4</t>
  </si>
  <si>
    <t>9.03% Credila Financial Services Ltd (04-Mar-2026) **</t>
  </si>
  <si>
    <t>INE539K07270</t>
  </si>
  <si>
    <t>CARE AA</t>
  </si>
  <si>
    <t>8.09% Kotak Mahindra Prime Ltd (09-Nov-2026) **</t>
  </si>
  <si>
    <t>INE916DA7SL3</t>
  </si>
  <si>
    <t>7.47% India Infrastructure Finance Co Ltd (05-Nov-2027) **</t>
  </si>
  <si>
    <t>INE787H08154</t>
  </si>
  <si>
    <t>5.63% GOI 2026 (12-Apr-2026)</t>
  </si>
  <si>
    <t>IN0020210012</t>
  </si>
  <si>
    <t>7.38% GOI 2027 (20-Jun-2027)</t>
  </si>
  <si>
    <t>IN0020220037</t>
  </si>
  <si>
    <t>7.08% Kerala SDL (26-Mar-2040)</t>
  </si>
  <si>
    <t>IN2020240312</t>
  </si>
  <si>
    <t>Rs. 34,950.84 Lacs</t>
  </si>
  <si>
    <t xml:space="preserve">(b) Unlisted </t>
  </si>
  <si>
    <t>Numero Uno International Ltd ** ^^</t>
  </si>
  <si>
    <t>Globsyn Technologies Ltd ** ^^</t>
  </si>
  <si>
    <t>INE671B01034</t>
  </si>
  <si>
    <t>IT - Services</t>
  </si>
  <si>
    <t>(c) Units of Real Estate Investment Trusts (REITs)</t>
  </si>
  <si>
    <t>Nexus Select Trust REIT</t>
  </si>
  <si>
    <t>INE0NDH25011</t>
  </si>
  <si>
    <t>^^ Securities are fair valued</t>
  </si>
  <si>
    <t>c) Portfolio Turnover Ratio during the Half - year 31-Dec-2025</t>
  </si>
  <si>
    <t>d) Residual maturity / Average Maturity as on 31-Dec-2025</t>
  </si>
  <si>
    <t xml:space="preserve">e) During the month additional instances of fair valuation/deviation from valuation price provided by the valuation agencies </t>
  </si>
  <si>
    <t>Sammaan Capital Ltd</t>
  </si>
  <si>
    <t>INE148I01020</t>
  </si>
  <si>
    <t>IN9397D01014</t>
  </si>
  <si>
    <t>APL Apollo Tubes Ltd</t>
  </si>
  <si>
    <t>INE702C01027</t>
  </si>
  <si>
    <t>One 97 Communications Ltd</t>
  </si>
  <si>
    <t>INE982J01020</t>
  </si>
  <si>
    <t>FSN E-Commerce Ventures Ltd</t>
  </si>
  <si>
    <t>INE388Y01029</t>
  </si>
  <si>
    <t>Nestle India Ltd</t>
  </si>
  <si>
    <t>INE239A01024</t>
  </si>
  <si>
    <t>Hindalco Industries Ltd</t>
  </si>
  <si>
    <t>INE038A01020</t>
  </si>
  <si>
    <t>Non - Ferrous Metals</t>
  </si>
  <si>
    <t>Mphasis Ltd</t>
  </si>
  <si>
    <t>INE356A01018</t>
  </si>
  <si>
    <t>IDFC First Bank Ltd</t>
  </si>
  <si>
    <t>INE092T01019</t>
  </si>
  <si>
    <t>Adani Enterprises Ltd</t>
  </si>
  <si>
    <t>IN9423A01030</t>
  </si>
  <si>
    <t>Metals &amp; Minerals Trading</t>
  </si>
  <si>
    <t>Aditya Birla Capital Ltd</t>
  </si>
  <si>
    <t>INE674K01013</t>
  </si>
  <si>
    <t>Vedanta Ltd</t>
  </si>
  <si>
    <t>INE205A01025</t>
  </si>
  <si>
    <t>Diversified Metals</t>
  </si>
  <si>
    <t>Punjab National Bank</t>
  </si>
  <si>
    <t>INE160A01022</t>
  </si>
  <si>
    <t>JSW Energy Ltd</t>
  </si>
  <si>
    <t>INE121E01018</t>
  </si>
  <si>
    <t>Pidilite Industries Ltd</t>
  </si>
  <si>
    <t>INE318A01026</t>
  </si>
  <si>
    <t>Chemicals &amp; Petrochemicals</t>
  </si>
  <si>
    <t>Laurus Labs Ltd</t>
  </si>
  <si>
    <t>INE947Q01028</t>
  </si>
  <si>
    <t>Steel Authority of India Ltd</t>
  </si>
  <si>
    <t>INE114A01011</t>
  </si>
  <si>
    <t>INE745G01035</t>
  </si>
  <si>
    <t>Patanjali Foods Ltd</t>
  </si>
  <si>
    <t>INE619A01035</t>
  </si>
  <si>
    <t>Agricultural Food &amp; other Products</t>
  </si>
  <si>
    <t>Bank of India</t>
  </si>
  <si>
    <t>INE084A01016</t>
  </si>
  <si>
    <t>Yes Bank Ltd</t>
  </si>
  <si>
    <t>INE528G01035</t>
  </si>
  <si>
    <t>NMDC Ltd</t>
  </si>
  <si>
    <t>INE584A01023</t>
  </si>
  <si>
    <t>Minerals &amp; Mining</t>
  </si>
  <si>
    <t>IndusInd Bank Ltd</t>
  </si>
  <si>
    <t>INE095A01012</t>
  </si>
  <si>
    <t>BSE Ltd</t>
  </si>
  <si>
    <t>INE118H01025</t>
  </si>
  <si>
    <t>Shriram Finance Ltd</t>
  </si>
  <si>
    <t>INE721A01047</t>
  </si>
  <si>
    <t>Tata Consumer Products Ltd</t>
  </si>
  <si>
    <t>INE192A01025</t>
  </si>
  <si>
    <t>Manappuram Finance Ltd</t>
  </si>
  <si>
    <t>INE522D01027</t>
  </si>
  <si>
    <t>Bharat Heavy Electricals Ltd</t>
  </si>
  <si>
    <t>INE257A01026</t>
  </si>
  <si>
    <t>Electrical Equipment</t>
  </si>
  <si>
    <t>REC Ltd</t>
  </si>
  <si>
    <t>INE020B01018</t>
  </si>
  <si>
    <t>Hindustan Zinc Ltd</t>
  </si>
  <si>
    <t>INE267A01025</t>
  </si>
  <si>
    <t>Divi's Laboratories Ltd</t>
  </si>
  <si>
    <t>INE361B01024</t>
  </si>
  <si>
    <t>Glenmark Pharmaceuticals Ltd</t>
  </si>
  <si>
    <t>INE935A01035</t>
  </si>
  <si>
    <t>Varun Beverages Ltd</t>
  </si>
  <si>
    <t>INE200M01039</t>
  </si>
  <si>
    <t>CG Power and Industrial Solutions Ltd</t>
  </si>
  <si>
    <t>INE067A01029</t>
  </si>
  <si>
    <t>Max Healthcare Institute Ltd</t>
  </si>
  <si>
    <t>INE027H01010</t>
  </si>
  <si>
    <t>Aurobindo Pharma Ltd</t>
  </si>
  <si>
    <t>INE406A01037</t>
  </si>
  <si>
    <t>Kalyan Jewellers India Ltd</t>
  </si>
  <si>
    <t>INE303R01014</t>
  </si>
  <si>
    <t>LIC Housing Finance Ltd</t>
  </si>
  <si>
    <t>INE115A01026</t>
  </si>
  <si>
    <t>Housing &amp; Urban Development Corporation Ltd</t>
  </si>
  <si>
    <t>INE031A01017</t>
  </si>
  <si>
    <t>Polycab India Ltd</t>
  </si>
  <si>
    <t>INE455K01017</t>
  </si>
  <si>
    <t>Samvardhana Motherson International Ltd</t>
  </si>
  <si>
    <t>INE775A01035</t>
  </si>
  <si>
    <t>Petronet LNG Ltd</t>
  </si>
  <si>
    <t>INE347G01014</t>
  </si>
  <si>
    <t>Oil India Ltd</t>
  </si>
  <si>
    <t>INE274J01014</t>
  </si>
  <si>
    <t>Solar Industries India Ltd</t>
  </si>
  <si>
    <t>INE343H01029</t>
  </si>
  <si>
    <t>Indian Hotels Co Ltd</t>
  </si>
  <si>
    <t>INE053A01029</t>
  </si>
  <si>
    <t>HDFC Securities Ltd (06-Feb-2026) **@</t>
  </si>
  <si>
    <t>INE700G14QT3</t>
  </si>
  <si>
    <t>364 DTB (27-Feb-2026)</t>
  </si>
  <si>
    <t>IN002024Z461</t>
  </si>
  <si>
    <t>364 DTB (26-Mar-2026)</t>
  </si>
  <si>
    <t>IN002024Z503</t>
  </si>
  <si>
    <t>INF090I01GV8</t>
  </si>
  <si>
    <t>Franklin India Liquid Fund Direct-Growth Plan</t>
  </si>
  <si>
    <t>INF090I01JV2</t>
  </si>
  <si>
    <t>Emami Ltd</t>
  </si>
  <si>
    <t>INE548C01032</t>
  </si>
  <si>
    <t>Personal Products</t>
  </si>
  <si>
    <t>HDB Financial Services Ltd</t>
  </si>
  <si>
    <t>INE756I01012</t>
  </si>
  <si>
    <t>Dr. Reddy's Laboratories Ltd</t>
  </si>
  <si>
    <t>INE089A01031</t>
  </si>
  <si>
    <t>Bharat Petroleum Corporation Ltd</t>
  </si>
  <si>
    <t>INE029A01011</t>
  </si>
  <si>
    <t>Meesho Ltd</t>
  </si>
  <si>
    <t>INE0VDM01015</t>
  </si>
  <si>
    <t>City Union Bank Ltd</t>
  </si>
  <si>
    <t>INE491A01021</t>
  </si>
  <si>
    <t>Grasim Industries Ltd</t>
  </si>
  <si>
    <t>INE047A01021</t>
  </si>
  <si>
    <t>Indiamart Intermesh Ltd</t>
  </si>
  <si>
    <t>INE933S01016</t>
  </si>
  <si>
    <t>Akums Drugs And Pharmaceuticals Ltd</t>
  </si>
  <si>
    <t>INE09XN01023</t>
  </si>
  <si>
    <t>Sapphire Foods India Ltd</t>
  </si>
  <si>
    <t>INE806T01020</t>
  </si>
  <si>
    <t>UPL Ltd</t>
  </si>
  <si>
    <t>INE628A01036</t>
  </si>
  <si>
    <t>Gujarat State Petronet Ltd</t>
  </si>
  <si>
    <t>INE246F01010</t>
  </si>
  <si>
    <t>DCB Bank Ltd</t>
  </si>
  <si>
    <t>INE503A01015</t>
  </si>
  <si>
    <t>Finolex Industries Ltd</t>
  </si>
  <si>
    <t>INE183A01024</t>
  </si>
  <si>
    <t>JK Lakshmi Cement Ltd</t>
  </si>
  <si>
    <t>INE786A01032</t>
  </si>
  <si>
    <t>Akzo Nobel India Ltd</t>
  </si>
  <si>
    <t>INE133A01011</t>
  </si>
  <si>
    <t>Restaurant Brands Asia Ltd</t>
  </si>
  <si>
    <t>INE07T201019</t>
  </si>
  <si>
    <t>Elecon Engineering Co Ltd</t>
  </si>
  <si>
    <t>INE205B01031</t>
  </si>
  <si>
    <t>TVS Holdings Ltd</t>
  </si>
  <si>
    <t>INE105A01035</t>
  </si>
  <si>
    <t>Go Fashion India Ltd</t>
  </si>
  <si>
    <t>INE0BJS01011</t>
  </si>
  <si>
    <t>Gateway Distriparks Ltd</t>
  </si>
  <si>
    <t>INE079J01017</t>
  </si>
  <si>
    <t>Tata Motors Ltd</t>
  </si>
  <si>
    <t>INE1TAE01010</t>
  </si>
  <si>
    <t>Brookfield India Real Estate Trust</t>
  </si>
  <si>
    <t>INE0FDU25010</t>
  </si>
  <si>
    <t>Industry Classification</t>
  </si>
  <si>
    <t>Info Edge (India) Ltd</t>
  </si>
  <si>
    <t>INE663F01032</t>
  </si>
  <si>
    <t>Swiggy Ltd</t>
  </si>
  <si>
    <t>INE00H001014</t>
  </si>
  <si>
    <t>Zensar Technologies Ltd</t>
  </si>
  <si>
    <t>INE520A01027</t>
  </si>
  <si>
    <t>Intellect Design Arena Ltd</t>
  </si>
  <si>
    <t>INE306R01017</t>
  </si>
  <si>
    <t>Hexaware Technologies Ltd</t>
  </si>
  <si>
    <t>INE093A01041</t>
  </si>
  <si>
    <t>CE Info Systems Ltd</t>
  </si>
  <si>
    <t>INE0BV301023</t>
  </si>
  <si>
    <t>Affle 3i Ltd</t>
  </si>
  <si>
    <t>INE00WC01027</t>
  </si>
  <si>
    <t>Foreign Equity Securities</t>
  </si>
  <si>
    <t>Cognizant Technology Solutions Corp., A</t>
  </si>
  <si>
    <t>US1924461023</t>
  </si>
  <si>
    <t>Makemytrip Ltd</t>
  </si>
  <si>
    <t>MU0295S00016</t>
  </si>
  <si>
    <t>Alphabet Inc</t>
  </si>
  <si>
    <t>US02079K3059</t>
  </si>
  <si>
    <t>Apple Inc</t>
  </si>
  <si>
    <t>US0378331005</t>
  </si>
  <si>
    <t>IT - Hardware</t>
  </si>
  <si>
    <t>Meta Platforms Inc</t>
  </si>
  <si>
    <t>US30303M1027</t>
  </si>
  <si>
    <t>Amazon.com INC</t>
  </si>
  <si>
    <t>US0231351067</t>
  </si>
  <si>
    <t>Microsoft Corp</t>
  </si>
  <si>
    <t>US5949181045</t>
  </si>
  <si>
    <t>Foreign Mutual Fund Units</t>
  </si>
  <si>
    <t>Franklin Technology Fund, Class I (Acc)</t>
  </si>
  <si>
    <t>LU0626261944</t>
  </si>
  <si>
    <t>Foreign Mutual Fund</t>
  </si>
  <si>
    <t>Brigade Enterprises Ltd</t>
  </si>
  <si>
    <t>INE791I01019</t>
  </si>
  <si>
    <t>Equitas Small Finance Bank Ltd</t>
  </si>
  <si>
    <t>INE063P01018</t>
  </si>
  <si>
    <t>Aster DM Healthcare Ltd</t>
  </si>
  <si>
    <t>INE914M01019</t>
  </si>
  <si>
    <t>Syrma SGS Technology Ltd</t>
  </si>
  <si>
    <t>INE0DYJ01015</t>
  </si>
  <si>
    <t>Industrial Manufacturing</t>
  </si>
  <si>
    <t>CCL Products (India) Ltd</t>
  </si>
  <si>
    <t>INE421D01022</t>
  </si>
  <si>
    <t>J.B. Chemicals &amp; Pharmaceuticals Ltd</t>
  </si>
  <si>
    <t>INE572A01036</t>
  </si>
  <si>
    <t>Deepak Nitrite Ltd</t>
  </si>
  <si>
    <t>INE288B01029</t>
  </si>
  <si>
    <t>Sobha Ltd</t>
  </si>
  <si>
    <t>INE671H01015</t>
  </si>
  <si>
    <t>Karur Vysya Bank Ltd</t>
  </si>
  <si>
    <t>INE036D01028</t>
  </si>
  <si>
    <t>K.P.R. Mill Ltd</t>
  </si>
  <si>
    <t>INE930H01031</t>
  </si>
  <si>
    <t>Textiles &amp; Apparels</t>
  </si>
  <si>
    <t>Ujjivan Small Finance Bank Ltd</t>
  </si>
  <si>
    <t>INE551W01018</t>
  </si>
  <si>
    <t>Pricol Ltd</t>
  </si>
  <si>
    <t>INE726V01018</t>
  </si>
  <si>
    <t>Kajaria Ceramics Ltd</t>
  </si>
  <si>
    <t>INE217B01036</t>
  </si>
  <si>
    <t>S J S Enterprises Ltd</t>
  </si>
  <si>
    <t>INE284S01014</t>
  </si>
  <si>
    <t>The Ramco Cements Ltd</t>
  </si>
  <si>
    <t>INE331A01037</t>
  </si>
  <si>
    <t>IIFL Finance Ltd</t>
  </si>
  <si>
    <t>INE530B01024</t>
  </si>
  <si>
    <t>Sona Blw Precision Forgings Ltd</t>
  </si>
  <si>
    <t>INE073K01018</t>
  </si>
  <si>
    <t>MTAR Technologies Ltd</t>
  </si>
  <si>
    <t>INE864I01014</t>
  </si>
  <si>
    <t>Tenneco Clean Air India Ltd</t>
  </si>
  <si>
    <t>INE19RI01016</t>
  </si>
  <si>
    <t>Jubilant Ingrevia Ltd</t>
  </si>
  <si>
    <t>INE0BY001018</t>
  </si>
  <si>
    <t>Chemplast Sanmar Ltd</t>
  </si>
  <si>
    <t>INE488A01050</t>
  </si>
  <si>
    <t>Exide Industries Ltd</t>
  </si>
  <si>
    <t>INE302A01020</t>
  </si>
  <si>
    <t>Carborundum Universal Ltd</t>
  </si>
  <si>
    <t>INE120A01034</t>
  </si>
  <si>
    <t>SBFC Finance Ltd</t>
  </si>
  <si>
    <t>INE423Y01016</t>
  </si>
  <si>
    <t>Cyient Ltd</t>
  </si>
  <si>
    <t>INE136B01020</t>
  </si>
  <si>
    <t>Atul Ltd</t>
  </si>
  <si>
    <t>INE100A01010</t>
  </si>
  <si>
    <t>Ahluwalia Contracts (India) Ltd</t>
  </si>
  <si>
    <t>INE758C01029</t>
  </si>
  <si>
    <t>Kirloskar Pneumatic Co Ltd</t>
  </si>
  <si>
    <t>INE811A01020</t>
  </si>
  <si>
    <t>Finolex Cables Ltd</t>
  </si>
  <si>
    <t>INE235A01022</t>
  </si>
  <si>
    <t>CEAT Ltd</t>
  </si>
  <si>
    <t>INE482A01020</t>
  </si>
  <si>
    <t>The India Cements Ltd</t>
  </si>
  <si>
    <t>INE383A01012</t>
  </si>
  <si>
    <t>Pine Labs Ltd</t>
  </si>
  <si>
    <t>INE15B701018</t>
  </si>
  <si>
    <t>Ion Exchange (India) Ltd</t>
  </si>
  <si>
    <t>INE570A01022</t>
  </si>
  <si>
    <t>Other Utilities</t>
  </si>
  <si>
    <t>Vishnu Chemicals Ltd</t>
  </si>
  <si>
    <t>INE270I01022</t>
  </si>
  <si>
    <t>Delhivery Ltd</t>
  </si>
  <si>
    <t>INE148O01028</t>
  </si>
  <si>
    <t>Greenpanel Industries Ltd</t>
  </si>
  <si>
    <t>INE08ZM01014</t>
  </si>
  <si>
    <t>Piramal Finance Ltd</t>
  </si>
  <si>
    <t>INE202B01038</t>
  </si>
  <si>
    <t>Ratnamani Metals &amp; Tubes Ltd</t>
  </si>
  <si>
    <t>INE703B01027</t>
  </si>
  <si>
    <t>The South Indian Bank Ltd</t>
  </si>
  <si>
    <t>INE683A01023</t>
  </si>
  <si>
    <t>Birlasoft Ltd</t>
  </si>
  <si>
    <t>INE836A01035</t>
  </si>
  <si>
    <t>KPIT Technologies Ltd</t>
  </si>
  <si>
    <t>INE04I401011</t>
  </si>
  <si>
    <t>Electronics Mart India Ltd</t>
  </si>
  <si>
    <t>INE02YR01019</t>
  </si>
  <si>
    <t>GHCL Ltd</t>
  </si>
  <si>
    <t>INE539A01019</t>
  </si>
  <si>
    <t>Jyothy Labs Ltd</t>
  </si>
  <si>
    <t>INE668F01031</t>
  </si>
  <si>
    <t>Household Products</t>
  </si>
  <si>
    <t>Brigade Hotel Ventures Ltd</t>
  </si>
  <si>
    <t>INE03NU01014</t>
  </si>
  <si>
    <t>INE24OJ01011</t>
  </si>
  <si>
    <t>Apollo Pipes Ltd</t>
  </si>
  <si>
    <t>INE126J01016</t>
  </si>
  <si>
    <t>Vedant Fashions Ltd</t>
  </si>
  <si>
    <t>INE825V01034</t>
  </si>
  <si>
    <t>Motherson Sumi Wiring India Ltd</t>
  </si>
  <si>
    <t>INE0FS801015</t>
  </si>
  <si>
    <t>TTK Prestige Ltd</t>
  </si>
  <si>
    <t>INE690A01028</t>
  </si>
  <si>
    <t>KNR Constructions Ltd</t>
  </si>
  <si>
    <t>INE634I01029</t>
  </si>
  <si>
    <t>Vikram Solar Ltd</t>
  </si>
  <si>
    <t>INE078V01014</t>
  </si>
  <si>
    <t>Indoco Remedies Ltd</t>
  </si>
  <si>
    <t>INE873D01024</t>
  </si>
  <si>
    <t>Aditya Vision Ltd</t>
  </si>
  <si>
    <t>INE679V01027</t>
  </si>
  <si>
    <t>Shivalik Bimetal Controls Ltd</t>
  </si>
  <si>
    <t>INE386D01027</t>
  </si>
  <si>
    <t>S P Apparels Ltd</t>
  </si>
  <si>
    <t>INE212I01016</t>
  </si>
  <si>
    <t>Rolex Rings Ltd</t>
  </si>
  <si>
    <t>INE645S01024</t>
  </si>
  <si>
    <t>Devyani International Ltd</t>
  </si>
  <si>
    <t>INE872J01023</t>
  </si>
  <si>
    <t>Music Broadcast Ltd (Non- Convertible Preference Shares)</t>
  </si>
  <si>
    <t>INE919I04010</t>
  </si>
  <si>
    <t>Entertainment</t>
  </si>
  <si>
    <t>Pitti Engineering Ltd</t>
  </si>
  <si>
    <t>INE450D01021</t>
  </si>
  <si>
    <t>Stanley Lifestyles Ltd</t>
  </si>
  <si>
    <t>INE01A001028</t>
  </si>
  <si>
    <t>AIA Engineering Ltd</t>
  </si>
  <si>
    <t>INE212H01026</t>
  </si>
  <si>
    <t>Sudarshan Chemical Industries Ltd</t>
  </si>
  <si>
    <t>INE659A01023</t>
  </si>
  <si>
    <t>Piramal Pharma Ltd</t>
  </si>
  <si>
    <t>INE0DK501011</t>
  </si>
  <si>
    <t>TVS Motor Co Ltd</t>
  </si>
  <si>
    <t>INE494B01023</t>
  </si>
  <si>
    <t>Tata Communications Ltd</t>
  </si>
  <si>
    <t>INE151A01013</t>
  </si>
  <si>
    <t>Mankind Pharma Ltd</t>
  </si>
  <si>
    <t>INE634S01028</t>
  </si>
  <si>
    <t>Biocon Ltd</t>
  </si>
  <si>
    <t>INE376G01013</t>
  </si>
  <si>
    <t>SKF India Industrial Ltd</t>
  </si>
  <si>
    <t>INE2J8701016</t>
  </si>
  <si>
    <t>Camlin Fine Sciences Ltd</t>
  </si>
  <si>
    <t>INE052I01032</t>
  </si>
  <si>
    <t>Tata Motors Passenger Vehicles Ltd</t>
  </si>
  <si>
    <t>INE155A01022</t>
  </si>
  <si>
    <t>R R Kabel Ltd</t>
  </si>
  <si>
    <t>INE777K01022</t>
  </si>
  <si>
    <t>INE494B04019</t>
  </si>
  <si>
    <t>Chennai Interactive Business Services Pvt Ltd ** ^^</t>
  </si>
  <si>
    <t>Amphenol Corp</t>
  </si>
  <si>
    <t>US0320951017</t>
  </si>
  <si>
    <t>Federal Bank Ltd</t>
  </si>
  <si>
    <t>INE171A01029</t>
  </si>
  <si>
    <t>Mahindra &amp; Mahindra Financial Services Ltd</t>
  </si>
  <si>
    <t>INE774D01024</t>
  </si>
  <si>
    <t>Prestige Estates Projects Ltd</t>
  </si>
  <si>
    <t>INE811K01011</t>
  </si>
  <si>
    <t>Cummins India Ltd</t>
  </si>
  <si>
    <t>INE298A01020</t>
  </si>
  <si>
    <t>Max Financial Services Ltd</t>
  </si>
  <si>
    <t>INE180A01020</t>
  </si>
  <si>
    <t>SRF Ltd</t>
  </si>
  <si>
    <t>INE647A01010</t>
  </si>
  <si>
    <t>IPCA Laboratories Ltd</t>
  </si>
  <si>
    <t>INE571A01038</t>
  </si>
  <si>
    <t>Bharti Hexacom Ltd</t>
  </si>
  <si>
    <t>INE343G01021</t>
  </si>
  <si>
    <t>J.K. Cement Ltd</t>
  </si>
  <si>
    <t>INE823G01014</t>
  </si>
  <si>
    <t>Escorts Kubota Ltd</t>
  </si>
  <si>
    <t>INE042A01014</t>
  </si>
  <si>
    <t>Billionbrains Garage Ventures Ltd</t>
  </si>
  <si>
    <t>INE0HOQ01053</t>
  </si>
  <si>
    <t>Persistent Systems Ltd</t>
  </si>
  <si>
    <t>INE262H01021</t>
  </si>
  <si>
    <t>Dixon Technologies (India) Ltd</t>
  </si>
  <si>
    <t>INE935N01020</t>
  </si>
  <si>
    <t>Oberoi Realty Ltd</t>
  </si>
  <si>
    <t>INE093I01010</t>
  </si>
  <si>
    <t>Balkrishna Industries Ltd</t>
  </si>
  <si>
    <t>INE787D01026</t>
  </si>
  <si>
    <t>Abbott India Ltd</t>
  </si>
  <si>
    <t>INE358A01014</t>
  </si>
  <si>
    <t>SBI Cards and Payment Services Ltd</t>
  </si>
  <si>
    <t>INE018E01016</t>
  </si>
  <si>
    <t>Page Industries Ltd</t>
  </si>
  <si>
    <t>INE761H01022</t>
  </si>
  <si>
    <t>United Breweries Ltd</t>
  </si>
  <si>
    <t>INE686F01025</t>
  </si>
  <si>
    <t>Coromandel International Ltd</t>
  </si>
  <si>
    <t>INE169A01031</t>
  </si>
  <si>
    <t>Alkem Laboratories Ltd</t>
  </si>
  <si>
    <t>INE540L01014</t>
  </si>
  <si>
    <t>Procter &amp; Gamble Hygiene and Health Care Ltd</t>
  </si>
  <si>
    <t>INE179A01014</t>
  </si>
  <si>
    <t>Emmvee Photovoltaic Power Ltd</t>
  </si>
  <si>
    <t>INE1C6T01020</t>
  </si>
  <si>
    <t>Ajanta Pharma Ltd</t>
  </si>
  <si>
    <t>INE031B01049</t>
  </si>
  <si>
    <t>Astral Ltd</t>
  </si>
  <si>
    <t>INE006I01046</t>
  </si>
  <si>
    <t>ITC Hotels Ltd</t>
  </si>
  <si>
    <t>INE379A01028</t>
  </si>
  <si>
    <t>L&amp;T Finance Ltd</t>
  </si>
  <si>
    <t>INE498L01015</t>
  </si>
  <si>
    <t>Vishal Mega Mart Ltd</t>
  </si>
  <si>
    <t>INE01EA01019</t>
  </si>
  <si>
    <t>Container Corporation Of India Ltd</t>
  </si>
  <si>
    <t>INE111A01025</t>
  </si>
  <si>
    <t>Timken India Ltd</t>
  </si>
  <si>
    <t>INE325A01013</t>
  </si>
  <si>
    <t>Uno Minda Ltd</t>
  </si>
  <si>
    <t>INE405E01023</t>
  </si>
  <si>
    <t>Hero MotoCorp Ltd</t>
  </si>
  <si>
    <t>INE158A01026</t>
  </si>
  <si>
    <t>Siemens Energy India ltd</t>
  </si>
  <si>
    <t>INE1NPP01017</t>
  </si>
  <si>
    <t>LG Electronics India Ltd</t>
  </si>
  <si>
    <t>INE324D01010</t>
  </si>
  <si>
    <t>Suzlon Energy Ltd</t>
  </si>
  <si>
    <t>INE040H01021</t>
  </si>
  <si>
    <t>Sundram Fasteners Ltd</t>
  </si>
  <si>
    <t>INE387A01021</t>
  </si>
  <si>
    <t>Anthem Biosciences Ltd</t>
  </si>
  <si>
    <t>INE0CZ201020</t>
  </si>
  <si>
    <t>Lenskart Solutions Ltd</t>
  </si>
  <si>
    <t>INE956O01016</t>
  </si>
  <si>
    <t>Apollo Tyres Ltd</t>
  </si>
  <si>
    <t>INE438A01022</t>
  </si>
  <si>
    <t>Asian Paints Ltd</t>
  </si>
  <si>
    <t>INE021A01026</t>
  </si>
  <si>
    <t>Eicher Motors Ltd</t>
  </si>
  <si>
    <t>INE066A01021</t>
  </si>
  <si>
    <t>Indian Oil Corporation Ltd</t>
  </si>
  <si>
    <t>INE242A01010</t>
  </si>
  <si>
    <t>Lupin Ltd</t>
  </si>
  <si>
    <t>INE326A01037</t>
  </si>
  <si>
    <t>Bajaj Holdings &amp; Investment Ltd</t>
  </si>
  <si>
    <t>INE118A01012</t>
  </si>
  <si>
    <t>Muthoot Finance Ltd</t>
  </si>
  <si>
    <t>INE414G01012</t>
  </si>
  <si>
    <t>Zydus Lifesciences Ltd</t>
  </si>
  <si>
    <t>INE010B01027</t>
  </si>
  <si>
    <t>Indian Bank</t>
  </si>
  <si>
    <t>INE562A01011</t>
  </si>
  <si>
    <t>Adani Power Ltd</t>
  </si>
  <si>
    <t>INE814H01029</t>
  </si>
  <si>
    <t>Life Insurance Corporation Of India</t>
  </si>
  <si>
    <t>INE0J1Y01017</t>
  </si>
  <si>
    <t>National Aluminium Co Ltd</t>
  </si>
  <si>
    <t>INE139A01034</t>
  </si>
  <si>
    <t>Ge Vernova T&amp;D India Ltd</t>
  </si>
  <si>
    <t>INE200A01026</t>
  </si>
  <si>
    <t>Union Bank Of India</t>
  </si>
  <si>
    <t>INE692A01016</t>
  </si>
  <si>
    <t>Ltimindtree Ltd</t>
  </si>
  <si>
    <t>INE214T01019</t>
  </si>
  <si>
    <t>Natco Pharma Ltd</t>
  </si>
  <si>
    <t>INE987B01026</t>
  </si>
  <si>
    <t>Radico Khaitan Ltd</t>
  </si>
  <si>
    <t>INE944F01028</t>
  </si>
  <si>
    <t>General Insurance Corporation Of India</t>
  </si>
  <si>
    <t>INE481Y01014</t>
  </si>
  <si>
    <t>EID Parry India Ltd</t>
  </si>
  <si>
    <t>INE126A01031</t>
  </si>
  <si>
    <t>Authum Investment &amp; Infrastructure Ltd</t>
  </si>
  <si>
    <t>INE206F01022</t>
  </si>
  <si>
    <t>Force Motors Ltd</t>
  </si>
  <si>
    <t>INE451A01017</t>
  </si>
  <si>
    <t>Anand Rathi Wealth Ltd</t>
  </si>
  <si>
    <t>INE463V01026</t>
  </si>
  <si>
    <t>MRF Ltd</t>
  </si>
  <si>
    <t>INE883A01011</t>
  </si>
  <si>
    <t>Fortis Healthcare Ltd</t>
  </si>
  <si>
    <t>INE061F01013</t>
  </si>
  <si>
    <t>Wipro Ltd</t>
  </si>
  <si>
    <t>INE075A01022</t>
  </si>
  <si>
    <t>eClerx Services Ltd</t>
  </si>
  <si>
    <t>INE738I01010</t>
  </si>
  <si>
    <t>Tata Investment Corporation Ltd</t>
  </si>
  <si>
    <t>INE672A01026</t>
  </si>
  <si>
    <t>HDFC Asset Management Co Ltd</t>
  </si>
  <si>
    <t>INE127D01025</t>
  </si>
  <si>
    <t>Aditya Birla Sun Life AMC Ltd</t>
  </si>
  <si>
    <t>INE404A01024</t>
  </si>
  <si>
    <t>Bank Of Maharashtra</t>
  </si>
  <si>
    <t>INE457A01014</t>
  </si>
  <si>
    <t>Redington Ltd</t>
  </si>
  <si>
    <t>INE891D01026</t>
  </si>
  <si>
    <t>Nava Ltd</t>
  </si>
  <si>
    <t>INE725A01030</t>
  </si>
  <si>
    <t>* Less than 0.01%</t>
  </si>
  <si>
    <t>Dabur India Ltd</t>
  </si>
  <si>
    <t>INE016A01026</t>
  </si>
  <si>
    <t>Cyient DLM Ltd</t>
  </si>
  <si>
    <t>INE055S01018</t>
  </si>
  <si>
    <t>Ecos India Mobility &amp; Hospitality Ltd</t>
  </si>
  <si>
    <t>INE06HJ01020</t>
  </si>
  <si>
    <t>Seshaasai Technologies Ltd</t>
  </si>
  <si>
    <t>INE04VU01023</t>
  </si>
  <si>
    <t>Aditya Infotech Ltd</t>
  </si>
  <si>
    <t>INE819V01029</t>
  </si>
  <si>
    <t>The Anup Engineering Ltd</t>
  </si>
  <si>
    <t>INE294Z01018</t>
  </si>
  <si>
    <t>Sagility Ltd</t>
  </si>
  <si>
    <t>INE0W2G01015</t>
  </si>
  <si>
    <t>360 One Wam Ltd</t>
  </si>
  <si>
    <t>INE466L01038</t>
  </si>
  <si>
    <t>AU Small Finance Bank Ltd</t>
  </si>
  <si>
    <t>INE949L01017</t>
  </si>
  <si>
    <t>Colgate Palmolive (India) Ltd</t>
  </si>
  <si>
    <t>INE259A01022</t>
  </si>
  <si>
    <t>Endurance Technologies Ltd</t>
  </si>
  <si>
    <t>INE913H01037</t>
  </si>
  <si>
    <t>Godrej Agrovet Ltd</t>
  </si>
  <si>
    <t>INE850D01014</t>
  </si>
  <si>
    <t>Godrej Consumer Products Ltd</t>
  </si>
  <si>
    <t>INE102D01028</t>
  </si>
  <si>
    <t>Aadhar Housing Finance Ltd</t>
  </si>
  <si>
    <t>INE883F01010</t>
  </si>
  <si>
    <t>Computer Age Management Services Ltd</t>
  </si>
  <si>
    <t>INE596I01020</t>
  </si>
  <si>
    <t>Canara HSBC Life Insurance Co Ltd</t>
  </si>
  <si>
    <t>INE01TY01017</t>
  </si>
  <si>
    <t>India Shelter Finance Corporation Ltd</t>
  </si>
  <si>
    <t>INE922K01024</t>
  </si>
  <si>
    <t>Canara Robeco Asset Management Co Ltd</t>
  </si>
  <si>
    <t>INE218I01013</t>
  </si>
  <si>
    <t>Corona Remedies Ltd</t>
  </si>
  <si>
    <t>INE02ZQ01018</t>
  </si>
  <si>
    <t>Thermax Ltd</t>
  </si>
  <si>
    <t>INE152A01029</t>
  </si>
  <si>
    <t>Torrent Pharmaceuticals Ltd</t>
  </si>
  <si>
    <t>INE685A01028</t>
  </si>
  <si>
    <t>ABB India Ltd</t>
  </si>
  <si>
    <t>INE117A01022</t>
  </si>
  <si>
    <t>ICICI Prudential Asset Management Co Ltd</t>
  </si>
  <si>
    <t>INE346A01027</t>
  </si>
  <si>
    <t>Hyundai Motor India Ltd</t>
  </si>
  <si>
    <t>INE0V6F01027</t>
  </si>
  <si>
    <t>KEI Industries Ltd</t>
  </si>
  <si>
    <t>INE878B01027</t>
  </si>
  <si>
    <t>Somany Ceramics Ltd</t>
  </si>
  <si>
    <t>INE355A01028</t>
  </si>
  <si>
    <t>Coal India Ltd</t>
  </si>
  <si>
    <t>INE522F01014</t>
  </si>
  <si>
    <t>Consumable Fuels</t>
  </si>
  <si>
    <t>NHPC Ltd</t>
  </si>
  <si>
    <t>INE848E01016</t>
  </si>
  <si>
    <t>Mahanagar Gas Ltd</t>
  </si>
  <si>
    <t>INE002S01010</t>
  </si>
  <si>
    <t>Chambal Fertilizers &amp; Chemicals Ltd</t>
  </si>
  <si>
    <t>INE085A01013</t>
  </si>
  <si>
    <t>Castrol India Ltd</t>
  </si>
  <si>
    <t>INE172A01027</t>
  </si>
  <si>
    <t>JustDial Ltd</t>
  </si>
  <si>
    <t>INE599M01018</t>
  </si>
  <si>
    <t>Embassy Office Parks REIT</t>
  </si>
  <si>
    <t>INE041025011</t>
  </si>
  <si>
    <t>Unilever PLC, (ADR)</t>
  </si>
  <si>
    <t>US9047678035</t>
  </si>
  <si>
    <t>Mediatek Inc</t>
  </si>
  <si>
    <t>TW0002454006</t>
  </si>
  <si>
    <t>Hyundai Motor Co Ltd</t>
  </si>
  <si>
    <t>KR7005380001</t>
  </si>
  <si>
    <t>Misto Holdings Corp</t>
  </si>
  <si>
    <t>KR7081660003</t>
  </si>
  <si>
    <t>Hon Hai Precision Industry Co Ltd</t>
  </si>
  <si>
    <t>TW0002317005</t>
  </si>
  <si>
    <t>Xtep International Holdings Ltd</t>
  </si>
  <si>
    <t>KYG982771092</t>
  </si>
  <si>
    <t>The Magnum Ice Cream Co NV</t>
  </si>
  <si>
    <t>NL0015002MS2</t>
  </si>
  <si>
    <t>TW0000056001</t>
  </si>
  <si>
    <t>NCC Ltd</t>
  </si>
  <si>
    <t>INE868B01028</t>
  </si>
  <si>
    <t>Praj Industries Ltd</t>
  </si>
  <si>
    <t>INE074A01025</t>
  </si>
  <si>
    <t>Techno Electric &amp; Engineering Co Ltd</t>
  </si>
  <si>
    <t>INE285K01026</t>
  </si>
  <si>
    <t>SKF India Ltd</t>
  </si>
  <si>
    <t>INE640A01023</t>
  </si>
  <si>
    <t>Lodha Developers Ltd</t>
  </si>
  <si>
    <t>INE670K01029</t>
  </si>
  <si>
    <t>Taiwan Semiconductor Manufacturing Co. Ltd</t>
  </si>
  <si>
    <t>TW0002330008</t>
  </si>
  <si>
    <t>Tencent Holdings Ltd</t>
  </si>
  <si>
    <t>KYG875721634</t>
  </si>
  <si>
    <t>Samsung Electronics Co. Ltd</t>
  </si>
  <si>
    <t>KR7005930003</t>
  </si>
  <si>
    <t>SK Hynix Inc</t>
  </si>
  <si>
    <t>KR7000660001</t>
  </si>
  <si>
    <t>Alibaba Group Holding Ltd</t>
  </si>
  <si>
    <t>KYG017191142</t>
  </si>
  <si>
    <t>Contemporary Amperex Technology Co Ltd</t>
  </si>
  <si>
    <t>CNE100003662</t>
  </si>
  <si>
    <t>Yum China Holdings INC</t>
  </si>
  <si>
    <t>US98850P1093</t>
  </si>
  <si>
    <t>AIA Group Ltd</t>
  </si>
  <si>
    <t>HK0000069689</t>
  </si>
  <si>
    <t>Wiwynn Corp</t>
  </si>
  <si>
    <t>TW0006669005</t>
  </si>
  <si>
    <t>Trip.Com Group Ltd</t>
  </si>
  <si>
    <t>KYG9066F1019</t>
  </si>
  <si>
    <t>Weichai Power Co Ltd</t>
  </si>
  <si>
    <t>CNE1000004L9</t>
  </si>
  <si>
    <t>Bank Central Asia Tbk Pt</t>
  </si>
  <si>
    <t>ID1000109507</t>
  </si>
  <si>
    <t>Jiangsu Hengrui Pharmaceuticals Co Ltd</t>
  </si>
  <si>
    <t>CNE0000014W7</t>
  </si>
  <si>
    <t>China Merchants Bank Co Ltd</t>
  </si>
  <si>
    <t>CNE1000002M1</t>
  </si>
  <si>
    <t>DBS Group Holdings Ltd</t>
  </si>
  <si>
    <t>SG1L01001701</t>
  </si>
  <si>
    <t>Yageo Corp</t>
  </si>
  <si>
    <t>TW0002327004</t>
  </si>
  <si>
    <t>Lite-On Technology Corp</t>
  </si>
  <si>
    <t>TW0002301009</t>
  </si>
  <si>
    <t>Samsung C&amp;T Corp</t>
  </si>
  <si>
    <t>KR7028260008</t>
  </si>
  <si>
    <t>Sunresin New Materials Co Ltd</t>
  </si>
  <si>
    <t>CNE100002136</t>
  </si>
  <si>
    <t>Singapore Technologies Engineering Ltd</t>
  </si>
  <si>
    <t>SG1F60858221</t>
  </si>
  <si>
    <t>Quanta Computer Inc</t>
  </si>
  <si>
    <t>TW0002382009</t>
  </si>
  <si>
    <t>Techtronic Industries Co. Ltd</t>
  </si>
  <si>
    <t>HK0669013440</t>
  </si>
  <si>
    <t>Sunny Optical Technology Group Co. Ltd</t>
  </si>
  <si>
    <t>KYG8586D1097</t>
  </si>
  <si>
    <t>Hong Kong Exchanges And Clearing Ltd</t>
  </si>
  <si>
    <t>HK0388045442</t>
  </si>
  <si>
    <t>Zijin Gold International Co Ltd</t>
  </si>
  <si>
    <t>HK0001200002</t>
  </si>
  <si>
    <t>Midea Group Co Ltd</t>
  </si>
  <si>
    <t>CNE100001QQ5</t>
  </si>
  <si>
    <t>Meituan</t>
  </si>
  <si>
    <t>KYG596691041</t>
  </si>
  <si>
    <t>Lenovo Group Ltd</t>
  </si>
  <si>
    <t>HK0992009065</t>
  </si>
  <si>
    <t>Kakaobank Corp</t>
  </si>
  <si>
    <t>KR7323410001</t>
  </si>
  <si>
    <t>Adani Ports and Special Economic Zone Ltd</t>
  </si>
  <si>
    <t>INE742F01042</t>
  </si>
  <si>
    <t>Transport Infrastructure</t>
  </si>
  <si>
    <t>Bajaj Auto Ltd</t>
  </si>
  <si>
    <t>INE917I01010</t>
  </si>
  <si>
    <t>SBI Life Insurance Co Ltd</t>
  </si>
  <si>
    <t>INE123W01016</t>
  </si>
  <si>
    <t>INE423A01024</t>
  </si>
  <si>
    <t>Franklin U.S. Opportunities Fund, Class I (Acc)</t>
  </si>
  <si>
    <t>LU0195948665</t>
  </si>
  <si>
    <t>INF090I01XS9</t>
  </si>
  <si>
    <t>INF090I01HS2</t>
  </si>
  <si>
    <t>INF090I01FW8</t>
  </si>
  <si>
    <t>INF277K017Q3</t>
  </si>
  <si>
    <t>INF209K01VP1</t>
  </si>
  <si>
    <t>INF174K01LC6</t>
  </si>
  <si>
    <t>INF846K01ZM8</t>
  </si>
  <si>
    <t>INF178L01BY0</t>
  </si>
  <si>
    <t>INF194KA1M23</t>
  </si>
  <si>
    <t>INF090I01XG4</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</si>
  <si>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</si>
  <si>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</si>
  <si>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</si>
  <si>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</si>
  <si>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</si>
  <si>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INF200K01VE4</t>
  </si>
  <si>
    <t>Franklin India Dynamic Accrual Fund- Segregated Portfolio 3- 9.50% Yes Bank Ltd CO 23 Dec 2021-Direct-Growth Plan</t>
  </si>
  <si>
    <t>INF090I01WD3</t>
  </si>
  <si>
    <t>ETF</t>
  </si>
  <si>
    <t>ETFs</t>
  </si>
  <si>
    <t>*** Allotment date for the scheme was July 31, 2025</t>
  </si>
  <si>
    <t>NA</t>
  </si>
  <si>
    <t>Franklin India Money Market Fund Direct-Growth Plan</t>
  </si>
  <si>
    <t>Foreign ETF</t>
  </si>
  <si>
    <t>Yuanta/P-shares Taiwan Dividend Plus ETF</t>
  </si>
  <si>
    <t>Franklin India Aggressive Hybrid Fund (Formerly known as Franklin India Equity Hybrid Fund)^</t>
  </si>
  <si>
    <t>Franklin India Small Cap Fund (Formerly known as Franklin India Smaller Companies Fund) ^</t>
  </si>
  <si>
    <t>Franklin India Mid Cap Fund (Formerly known as Franklin India Prima Fund) ^</t>
  </si>
  <si>
    <t>Franklin India Large &amp; Mid Cap Fund (Formerly known as Franklin India Equity Advantage Fund)^</t>
  </si>
  <si>
    <t>Franklin India Large Cap Fund (Formerly known as Franklin India Bluechip Fund)^</t>
  </si>
  <si>
    <t>Franklin India Flexi Cap Fund ( Formerly known as Franklin India Equity Fund) ^</t>
  </si>
  <si>
    <t>Franklin India Dividend Yield Fund (Formerly known as Templeton India Equity Income Fund) ^</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</si>
  <si>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</si>
  <si>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</si>
  <si>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</si>
  <si>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Franklin India Income Plus Arbitrage Active Fund of Funds (Formerly known as Franklin India Multi - Asset Solution Fund of Funds)^</t>
  </si>
  <si>
    <t>Franklin India Dynamic Asset Allocation Active Fund of Funds( Formerly known as Franklin India Dynamic Asset Allocation Fund of Funds)^</t>
  </si>
  <si>
    <t>ICICI Prudential Short Term Fund Direct - Growth Plan</t>
  </si>
  <si>
    <t>SBI Short Term Debt Fund Direct - Growth Plan</t>
  </si>
  <si>
    <t>Franklin India Arbitrage Fund - Direct Plan - Growth</t>
  </si>
  <si>
    <t>Franklin India Government Securities Fund - Direct Plan - Growth</t>
  </si>
  <si>
    <t>Franklin India Corporate Debt Fund - Direct Plan - Growth</t>
  </si>
  <si>
    <t>Tata Arbitrage Fund - Direct Plan - Growth</t>
  </si>
  <si>
    <t>Aditya Birla Sun Life Arbitrage Fund - Direct Plan - Growth</t>
  </si>
  <si>
    <t>Kotak Arbitrage Fund - Direct Plan - Growth</t>
  </si>
  <si>
    <t>Axis Corporate Bond Fund - Direct Plan - Growth</t>
  </si>
  <si>
    <t>Kotak Corporate Bond Fund - Direct Plan - Growth</t>
  </si>
  <si>
    <t>Bandhan Corporate Bond Fund - Direct Plan - Growth</t>
  </si>
  <si>
    <t>Options</t>
  </si>
  <si>
    <t>Rs. 3772.32 Lacs</t>
  </si>
  <si>
    <t>Multi Commodity Exchange Of India Ltd</t>
  </si>
  <si>
    <t>Kwality Wall’s India Ltd @@</t>
  </si>
  <si>
    <t>@@ Awaiting Listing</t>
  </si>
  <si>
    <t>*** Allotment date for the scheme was November 28, 2025</t>
  </si>
  <si>
    <t>Franklin India Medium To Long Duration Fund - Direct Plan - Growth</t>
  </si>
  <si>
    <t>TVS Motor Co Ltd  (Non- Convertible Preference Shares)</t>
  </si>
  <si>
    <t>Shankara Buildpro Ltd  @@</t>
  </si>
  <si>
    <t>h) Risk-o-meter</t>
  </si>
  <si>
    <t xml:space="preserve">Primary Benchmark: 65% Nifty 500+ 20% Nifty Short Duration Index+ 5% Domestic price of gold+ 5% Domestic price of silver+ 5% iCOMDEX </t>
  </si>
  <si>
    <t>Risk level based on portfolio as on December 31, 2025</t>
  </si>
  <si>
    <t>Risk level of primary benchmark as on December 31, 2025</t>
  </si>
  <si>
    <t xml:space="preserve">h) Risk-o-meter </t>
  </si>
  <si>
    <t>Primary Benchmark: Nifty Equity Savings Index</t>
  </si>
  <si>
    <t>Investors should consult their financial advisers if in doubt about whether the product is suitable for them</t>
  </si>
  <si>
    <t>Primary Benchmark: Nifty 50 Hybrid Composite Debt 50:50 Index</t>
  </si>
  <si>
    <t>Primary Benchmark: CRISIL Hybrid 35+65 - Aggressive Index</t>
  </si>
  <si>
    <t>^Franklin India Equity Hybrid Fund is renamed as Franklin India Aggressive Hybrid Fund effective July 11, 2025</t>
  </si>
  <si>
    <t>Primary Benchmark: NIFTY 50 Arbitrage Index</t>
  </si>
  <si>
    <t xml:space="preserve">e) Risk-o-meter </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</si>
  <si>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</si>
  <si>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</si>
  <si>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</si>
  <si>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</si>
  <si>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</si>
  <si>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 xml:space="preserve">f) Risk-o-meter </t>
  </si>
  <si>
    <t>Primary Benchmark: NIFTY 500</t>
  </si>
  <si>
    <t>Primary Benchmark: Nifty Midcap 150</t>
  </si>
  <si>
    <t>^Franklin India Prima Fund is renamed as Franklin India Mid Cap Fund effective Jul 11, 2025</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</si>
  <si>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</si>
  <si>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</si>
  <si>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</si>
  <si>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</si>
  <si>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</si>
  <si>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</si>
  <si>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</si>
  <si>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</si>
  <si>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</si>
  <si>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</si>
  <si>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</si>
  <si>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</si>
  <si>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</si>
  <si>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</si>
  <si>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</si>
  <si>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</si>
  <si>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</si>
  <si>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</si>
  <si>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</si>
  <si>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</si>
  <si>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</si>
  <si>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</si>
  <si>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Risk level of tier-1 benchmark  as on December 31, 2025</t>
  </si>
  <si>
    <t>Risk level of tier-2 benchmark  as on December 31, 2025</t>
  </si>
  <si>
    <t>Franklin India Liquid Fund</t>
  </si>
  <si>
    <t>Rating</t>
  </si>
  <si>
    <t>INE040A16HV7</t>
  </si>
  <si>
    <t>HDFC Bank Ltd (12-Feb-2026) **</t>
  </si>
  <si>
    <t>INE008A16X99</t>
  </si>
  <si>
    <t>IDBI Bank Ltd (23-Feb-2026) **</t>
  </si>
  <si>
    <t>CRISIL A1+</t>
  </si>
  <si>
    <t>INE238AD6AL4</t>
  </si>
  <si>
    <t>Axis Bank Ltd (05-Feb-2026) **</t>
  </si>
  <si>
    <t>INE040A16HZ8</t>
  </si>
  <si>
    <t>HDFC Bank Ltd (18-Feb-2026) **</t>
  </si>
  <si>
    <t>INE556F16BD2</t>
  </si>
  <si>
    <t>Small Industries Development Bank of India (11-Mar-2026) **</t>
  </si>
  <si>
    <t>INE160A16TD6</t>
  </si>
  <si>
    <t>Punjab National Bank (05-Feb-2026) **</t>
  </si>
  <si>
    <t>INE261F16959</t>
  </si>
  <si>
    <t>National Bank For Agriculture &amp; Rural Development (17-Feb-2026) **</t>
  </si>
  <si>
    <t>IND A1+</t>
  </si>
  <si>
    <t>INE476A16A57</t>
  </si>
  <si>
    <t>Canara Bank (20-Feb-2026) **</t>
  </si>
  <si>
    <t>INE160A16TS4</t>
  </si>
  <si>
    <t>Punjab National Bank (05-Mar-2026) **</t>
  </si>
  <si>
    <t>INE160A16TU0</t>
  </si>
  <si>
    <t>Punjab National Bank (13-Mar-2026) **</t>
  </si>
  <si>
    <t>INE238AD6BT5</t>
  </si>
  <si>
    <t>Axis Bank Ltd (25-Mar-2026) **</t>
  </si>
  <si>
    <t>INE040A16GS5</t>
  </si>
  <si>
    <t>HDFC Bank Ltd (24-Mar-2026)</t>
  </si>
  <si>
    <t>INE476A16A24</t>
  </si>
  <si>
    <t>Canara Bank (03-Feb-2026) **</t>
  </si>
  <si>
    <t>INE556F16BB6</t>
  </si>
  <si>
    <t>Small Industries Development Bank of India (27-Feb-2026)</t>
  </si>
  <si>
    <t>INE261F16975</t>
  </si>
  <si>
    <t>National Bank For Agriculture &amp; Rural Development (10-Mar-2026)</t>
  </si>
  <si>
    <t>INE160A16RK5</t>
  </si>
  <si>
    <t>Punjab National Bank (18-Mar-2026)</t>
  </si>
  <si>
    <t>INE476A16B64</t>
  </si>
  <si>
    <t>Canara Bank (18-Mar-2026)</t>
  </si>
  <si>
    <t>INE238AD6BR9</t>
  </si>
  <si>
    <t>Axis Bank Ltd (18-Mar-2026) **</t>
  </si>
  <si>
    <t>INE476A16A32</t>
  </si>
  <si>
    <t>Canara Bank (04-Feb-2026) **</t>
  </si>
  <si>
    <t>INE556F16AZ7</t>
  </si>
  <si>
    <t>Small Industries Development Bank of India (04-Feb-2026) **</t>
  </si>
  <si>
    <t>INE028A16JM7</t>
  </si>
  <si>
    <t>Bank of Baroda (06-Feb-2026) **</t>
  </si>
  <si>
    <t>INE084A16DC4</t>
  </si>
  <si>
    <t>Bank of India (06-Feb-2026) **</t>
  </si>
  <si>
    <t>INE261F16942</t>
  </si>
  <si>
    <t>National Bank For Agriculture &amp; Rural Development (06-Feb-2026) **</t>
  </si>
  <si>
    <t>INE556F16BA8</t>
  </si>
  <si>
    <t>Small Industries Development Bank of India (06-Feb-2026) **</t>
  </si>
  <si>
    <t>INE038A14395</t>
  </si>
  <si>
    <t>Hindalco Industries Ltd (15-Jan-2026) **@</t>
  </si>
  <si>
    <t>INE110O14GW4</t>
  </si>
  <si>
    <t>Axis Securities Ltd (18-Feb-2026) **@</t>
  </si>
  <si>
    <t>INE763G14D60</t>
  </si>
  <si>
    <t>ICICI Securities Ltd (12-Mar-2026) **@</t>
  </si>
  <si>
    <t>INE01C314DF8</t>
  </si>
  <si>
    <t>Bajaj Financial Securities Ltd (12-Feb-2026) **@</t>
  </si>
  <si>
    <t>INE472H14730</t>
  </si>
  <si>
    <t>Standard Chartered Securities (India) Ltd (11-Mar-2026) **@</t>
  </si>
  <si>
    <t>INE879F14KF9</t>
  </si>
  <si>
    <t>Infina Finance Pvt Ltd (14-Jan-2026) **@</t>
  </si>
  <si>
    <t>INE0JRU14339</t>
  </si>
  <si>
    <t>Mirae Asset Financial Services India Pvt Ltd (11-Feb-2026) **@</t>
  </si>
  <si>
    <t>INE422H14131</t>
  </si>
  <si>
    <t>DSP Finance Pvt Ltd (27-Feb-2026) **@</t>
  </si>
  <si>
    <t>INE028E14UC2</t>
  </si>
  <si>
    <t>Kotak Securities Ltd (18-Mar-2026) **@</t>
  </si>
  <si>
    <t>INE790I14GT1</t>
  </si>
  <si>
    <t>HSBC Investdirect Financial Services (India) Ltd (11-Feb-2026) **@</t>
  </si>
  <si>
    <t>IN002025X380</t>
  </si>
  <si>
    <t>91 DTB (19-Mar-2026)</t>
  </si>
  <si>
    <t>IN002025X315</t>
  </si>
  <si>
    <t>91 DTB (29-Jan-2026)</t>
  </si>
  <si>
    <t>IN002024Z404</t>
  </si>
  <si>
    <t>364 DTB (15-Jan-2026)</t>
  </si>
  <si>
    <t>IN002025Y180</t>
  </si>
  <si>
    <t>182 DTB (29-Jan-2026)</t>
  </si>
  <si>
    <t>IN002024Z396</t>
  </si>
  <si>
    <t>364 DTB (08-Jan-2026)</t>
  </si>
  <si>
    <t>IN0020150093</t>
  </si>
  <si>
    <t>7.59% GOI 2026 (11-Jan-2026)</t>
  </si>
  <si>
    <t>Alternative Investment Fund #</t>
  </si>
  <si>
    <t>INF0RQ622028</t>
  </si>
  <si>
    <t>Corporate Debt Market Development Fund Class A2</t>
  </si>
  <si>
    <t>Alternative Investment Fund Units</t>
  </si>
  <si>
    <t># In accordance with SEBI/HO/IMD/PoD2/P/CIR/2023/129 circular dated July 27, 2023, Investment in Corporate Debt Market Development Fund.</t>
  </si>
  <si>
    <t>Aggregate investments by other schemes of Franklin Templeton Mutual Fund in this scheme is Rs. 364.62 Lakhs.</t>
  </si>
  <si>
    <t>AUM excluding the aggregate investments by other schemes of Franklin Templeton Mutual Fund in this scheme is Rs. 2,63,670.35 Lakhs.</t>
  </si>
  <si>
    <t xml:space="preserve">      Regular Plan Growth Option</t>
  </si>
  <si>
    <t xml:space="preserve">      Regular Plan Daily IDCW Reinvestment Option</t>
  </si>
  <si>
    <t xml:space="preserve">      Regular Plan Weekly IDCW Option</t>
  </si>
  <si>
    <t xml:space="preserve">      Institutional Plan Daily IDCW Reinvestment Option</t>
  </si>
  <si>
    <t xml:space="preserve">      Institutional Plan Weekly IDCW Option</t>
  </si>
  <si>
    <t xml:space="preserve">      Super Institutional Plan Growth Option</t>
  </si>
  <si>
    <t xml:space="preserve">      Super Institutional Plan Daily IDCW Reinvestment Option</t>
  </si>
  <si>
    <t xml:space="preserve">      Super Institutional Plan Weekly IDCW Option</t>
  </si>
  <si>
    <t xml:space="preserve">      Direct Super Institutional Growth Option</t>
  </si>
  <si>
    <t xml:space="preserve">      Direct Super Institutional Daily IDCW Reinvestment Option</t>
  </si>
  <si>
    <t xml:space="preserve">      Direct Super Institutional Weekly IDCW Option</t>
  </si>
  <si>
    <t xml:space="preserve">      Unclaimed Redemption Plan - Growth</t>
  </si>
  <si>
    <t xml:space="preserve">      Unclaimed IDCW Plan - Growth</t>
  </si>
  <si>
    <t xml:space="preserve">      Unclaimed Redemption Investor Education Plan - Growth</t>
  </si>
  <si>
    <t xml:space="preserve">      Unclaimed IDCW Investor Education Plan - Growth</t>
  </si>
  <si>
    <t>c) Residual maturity / Average Maturity as on 31-Dec-2025</t>
  </si>
  <si>
    <t>e) Risk-o-meter</t>
  </si>
  <si>
    <t xml:space="preserve">Primary Benchmark: Tier-1 Index:  NIFTY Liquid Index A-I (Effective April 1, 2024, the benchmark of the scheme is changed from CRISIL Liquid Debt B-I Index) </t>
  </si>
  <si>
    <t>Franklin India Overnight Fund</t>
  </si>
  <si>
    <t>IN002025Y156</t>
  </si>
  <si>
    <t>182 DTB (08-Jan-2026)</t>
  </si>
  <si>
    <t xml:space="preserve">      Daily IDCW Plan</t>
  </si>
  <si>
    <t xml:space="preserve">      Weekly IDCW Plan</t>
  </si>
  <si>
    <t xml:space="preserve">      Direct Daily IDCW Plan</t>
  </si>
  <si>
    <t xml:space="preserve">      Direct Weekly IDCW Plan</t>
  </si>
  <si>
    <t xml:space="preserve">      Unclaimed Redemption Plan</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</si>
  <si>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</si>
  <si>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</si>
  <si>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</si>
  <si>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</si>
  <si>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</si>
  <si>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INE514E16CJ9</t>
  </si>
  <si>
    <t>Export-Import Bank Of India (04-Mar-2026)</t>
  </si>
  <si>
    <t>INE476A16D96</t>
  </si>
  <si>
    <t>Canara Bank (27-Feb-2026) **</t>
  </si>
  <si>
    <t>INE040A16HN4</t>
  </si>
  <si>
    <t>HDFC Bank Ltd (11-Sep-2026) **</t>
  </si>
  <si>
    <t>INE160A16RM1</t>
  </si>
  <si>
    <t>Punjab National Bank (20-Mar-2026) **</t>
  </si>
  <si>
    <t>INE692A16IP5</t>
  </si>
  <si>
    <t>Union Bank of India (03-Feb-2026) **</t>
  </si>
  <si>
    <t>INE261F16934</t>
  </si>
  <si>
    <t>National Bank For Agriculture &amp; Rural Development (05-Feb-2026) **</t>
  </si>
  <si>
    <t>INE556F16BG5</t>
  </si>
  <si>
    <t>Small Industries Development Bank of India (26-Mar-2026)</t>
  </si>
  <si>
    <t>INE028A16KT0</t>
  </si>
  <si>
    <t>Bank of Baroda (11-Dec-2026) **</t>
  </si>
  <si>
    <t>INE008A16X57</t>
  </si>
  <si>
    <t>IDBI Bank Ltd (30-Jan-2026) **</t>
  </si>
  <si>
    <t>INE261F16967</t>
  </si>
  <si>
    <t>National Bank For Agriculture &amp; Rural Development (27-Feb-2026) **</t>
  </si>
  <si>
    <t>INE476A16A73</t>
  </si>
  <si>
    <t>Canara Bank (04-Mar-2026)</t>
  </si>
  <si>
    <t>INE040A16GN6</t>
  </si>
  <si>
    <t>HDFC Bank Ltd (12-Mar-2026)</t>
  </si>
  <si>
    <t>INE237A167Z1</t>
  </si>
  <si>
    <t>Kotak Mahindra Bank Ltd (13-Mar-2026) **</t>
  </si>
  <si>
    <t>INE692A16KQ9</t>
  </si>
  <si>
    <t>Union Bank of India (10-Dec-2026)</t>
  </si>
  <si>
    <t>INE160A16QV4</t>
  </si>
  <si>
    <t>Punjab National Bank (16-Jan-2026) **</t>
  </si>
  <si>
    <t>INE261F16892</t>
  </si>
  <si>
    <t>National Bank For Agriculture &amp; Rural Development (20-Jan-2026)</t>
  </si>
  <si>
    <t>INE237A163Z0</t>
  </si>
  <si>
    <t>Kotak Mahindra Bank Ltd (28-Jan-2026)</t>
  </si>
  <si>
    <t>INE237A165Z5</t>
  </si>
  <si>
    <t>Kotak Mahindra Bank Ltd (18-Feb-2026)</t>
  </si>
  <si>
    <t>INE261F16983</t>
  </si>
  <si>
    <t>National Bank For Agriculture &amp; Rural Development (13-Mar-2026) **</t>
  </si>
  <si>
    <t>INE562A16ON3</t>
  </si>
  <si>
    <t>Indian Bank (25-Mar-2026) **</t>
  </si>
  <si>
    <t>INE160A16RP4</t>
  </si>
  <si>
    <t>Punjab National Bank (25-Mar-2026) **</t>
  </si>
  <si>
    <t>INE556F16BF7</t>
  </si>
  <si>
    <t>Small Industries Development Bank of India (25-Mar-2026) **</t>
  </si>
  <si>
    <t>INE562A16OI3</t>
  </si>
  <si>
    <t>Indian Bank (12-Mar-2026) **</t>
  </si>
  <si>
    <t>INE028A16IC0</t>
  </si>
  <si>
    <t>Bank of Baroda (13-Mar-2026) **</t>
  </si>
  <si>
    <t>INE238AD6AN0</t>
  </si>
  <si>
    <t>Axis Bank Ltd (04-Mar-2026) **</t>
  </si>
  <si>
    <t>INE202B14PO4</t>
  </si>
  <si>
    <t>Piramal Finance Ltd (30-Oct-2026) **@</t>
  </si>
  <si>
    <t>INE957N14JF9</t>
  </si>
  <si>
    <t>Hero Fincorp Ltd (02-Feb-2026) **@</t>
  </si>
  <si>
    <t>INE477S14DG8</t>
  </si>
  <si>
    <t>Tata Capital Ltd (19-Mar-2026) **@</t>
  </si>
  <si>
    <t>INE121A14XO2</t>
  </si>
  <si>
    <t>Cholamandalam Investment and Finance Co Ltd (26-May-2026) **@</t>
  </si>
  <si>
    <t>INE115A14FI3</t>
  </si>
  <si>
    <t>LIC Housing Finance Ltd (21-Jan-2026) **@</t>
  </si>
  <si>
    <t>INE414G14UV9</t>
  </si>
  <si>
    <t>Muthoot Finance Ltd (09-Jun-2026) **@</t>
  </si>
  <si>
    <t>INE403G14TT8</t>
  </si>
  <si>
    <t>Standard Chartered Capital Ltd (10-Sep-2026) **@</t>
  </si>
  <si>
    <t>INE763G14XZ4</t>
  </si>
  <si>
    <t>ICICI Securities Ltd (20-Feb-2026) **@</t>
  </si>
  <si>
    <t>INE087M14BV1</t>
  </si>
  <si>
    <t>Bahadur Chand Investments Pvt Ltd (04-Mar-2026) **@</t>
  </si>
  <si>
    <t>IN002024Z479</t>
  </si>
  <si>
    <t>364 DTB (05-Mar-2026)</t>
  </si>
  <si>
    <t>IN002024Z412</t>
  </si>
  <si>
    <t>364 DTB (22-Jan-2026)</t>
  </si>
  <si>
    <t>IN002024Z487</t>
  </si>
  <si>
    <t>364 DTB (12-Mar-2026)</t>
  </si>
  <si>
    <t>IN002025X273</t>
  </si>
  <si>
    <t>91 DTB (02-Jan-2026)</t>
  </si>
  <si>
    <t>IN2920150355</t>
  </si>
  <si>
    <t>8.39% Rajasthan SDL (15-Mar-2026)</t>
  </si>
  <si>
    <t>IN1220150024</t>
  </si>
  <si>
    <t>8.43% Assam SDL (27-Jan-2026)</t>
  </si>
  <si>
    <t>IN3420160100</t>
  </si>
  <si>
    <t>6.88% West Bengal SDL (23-Nov-2026)</t>
  </si>
  <si>
    <t>Aggregate investments by other schemes of Franklin Templeton Mutual Fund in this scheme is Rs. 1913.77 Lakhs.</t>
  </si>
  <si>
    <t>AUM excluding the aggregate investments by other schemes of Franklin Templeton Mutual Fund in this scheme is Rs. 3,81,136.2 Lakhs.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</si>
  <si>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</si>
  <si>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</si>
  <si>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</si>
  <si>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</si>
  <si>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</si>
  <si>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</si>
  <si>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</si>
  <si>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</si>
  <si>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</si>
  <si>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</si>
  <si>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</si>
  <si>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</si>
  <si>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</si>
  <si>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INE115A07PN6</t>
  </si>
  <si>
    <t>6.40% LIC Housing Finance Ltd (30-Nov-2026) **</t>
  </si>
  <si>
    <t>IN0020200120</t>
  </si>
  <si>
    <t>GOI FRB 2033 (22-Sep-2033) $</t>
  </si>
  <si>
    <t>IN1320250096</t>
  </si>
  <si>
    <t>7.02% Bihar SDL (10-Sep-2030)</t>
  </si>
  <si>
    <t>IN1920240323</t>
  </si>
  <si>
    <t>7.04% Karnataka SDL (26-Sep-2032)</t>
  </si>
  <si>
    <t>IN0020210137</t>
  </si>
  <si>
    <t>GOI FRB 2034 (30-Oct-2034) $</t>
  </si>
  <si>
    <t>IN0020180041</t>
  </si>
  <si>
    <t>GOI FRB 2031 (07-Dec-2031) $</t>
  </si>
  <si>
    <t>IN0020240142</t>
  </si>
  <si>
    <t>7.09% GOI 2074 (25-Nov-2074)</t>
  </si>
  <si>
    <t>Outstanding Interest Rate Swap Position</t>
  </si>
  <si>
    <t>Contract Name</t>
  </si>
  <si>
    <t>Notional Value (In Lakhs)</t>
  </si>
  <si>
    <t>IDFC First Bank (Pay Fixed - Receive Floating)</t>
  </si>
  <si>
    <t>Standard Chartered Bank (Pay Fixed - Receive Floating)</t>
  </si>
  <si>
    <t>Total Interest Rate Swap</t>
  </si>
  <si>
    <t>$ Yield to maturity (YTM) for floating rate securities is calculated by recomputing yield from simple average of valuation prices provided by valuation agencies.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</si>
  <si>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</si>
  <si>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c) Exposure to Derivative Instruments (Interest Rate Swaps) as on December 31, 2025:</t>
  </si>
  <si>
    <t>i) Total outstanding position in Derivative Instruments (Gross Notional) as at December 31, 2025 is Rs. 12500.00 Lakhs.</t>
  </si>
  <si>
    <t>ii) Total percentage of existing assets hedged through futures is 40.99%.</t>
  </si>
  <si>
    <t>f) Risk-o-meter</t>
  </si>
  <si>
    <t xml:space="preserve">Primary Benchmark: NIFTY Short Duration Debt Index A-II (Effective April 1, 2024, the benchmark of the scheme is changed from CRISIL Low Duration Debt Index) </t>
  </si>
  <si>
    <t>Franklin India Corporate Debt Fund</t>
  </si>
  <si>
    <t>INE261F08DX0</t>
  </si>
  <si>
    <t>7.58% National Bank For Agriculture &amp; Rural Development (31-Jul-2026)</t>
  </si>
  <si>
    <t>INE941D07208</t>
  </si>
  <si>
    <t>6.75% Sikka Ports &amp; Terminals Ltd (22-Apr-2026) **</t>
  </si>
  <si>
    <t>INE556F08KF5</t>
  </si>
  <si>
    <t>7.54% Small Industries Development Bank Of India (12-Jan-2026) **</t>
  </si>
  <si>
    <t>INE557F08GC8</t>
  </si>
  <si>
    <t>7.29% National Housing Bank (04-Jul-2031) **</t>
  </si>
  <si>
    <t>INE692Q07456</t>
  </si>
  <si>
    <t>8.25% Toyota Financial Services India Ltd (21-Jan-2026) **</t>
  </si>
  <si>
    <t>ICRA AAA</t>
  </si>
  <si>
    <t>INE756I07EY1</t>
  </si>
  <si>
    <t>8.3324% HDB Financial Services LTD (10-May-2027) **</t>
  </si>
  <si>
    <t>INE115A07QG8</t>
  </si>
  <si>
    <t>8.1432% LIC Housing Finance LTD (25-Mar-2026) **</t>
  </si>
  <si>
    <t>INE020B08DK6</t>
  </si>
  <si>
    <t>5.94% REC Ltd (31-Jan-2026) **</t>
  </si>
  <si>
    <t>INE115A07QS3</t>
  </si>
  <si>
    <t>7.9265% LIC Housing Finance Ltd (14-Jul-2027) **</t>
  </si>
  <si>
    <t>INE031A08962</t>
  </si>
  <si>
    <t>6.90% Housing &amp; Urban Development Corporation Ltd (23-Apr-2032) **</t>
  </si>
  <si>
    <t>INE134E08MT1</t>
  </si>
  <si>
    <t>7.64% Power Finance Corporation Ltd (25-Aug-2026) **</t>
  </si>
  <si>
    <t>INE151A08349</t>
  </si>
  <si>
    <t>7.75% Tata Communications Ltd (29-Aug-2026) **</t>
  </si>
  <si>
    <t>INE556F08KN9</t>
  </si>
  <si>
    <t>7.75% Small Industries Development Bank Of India (10-Jun-2027) **</t>
  </si>
  <si>
    <t>INE403D08215</t>
  </si>
  <si>
    <t>8.90% Bharti Telecom Ltd (05-Nov-2034) **</t>
  </si>
  <si>
    <t>INE403D08256</t>
  </si>
  <si>
    <t>8.75% Bharti Telecom Ltd (05-Nov-2028) **</t>
  </si>
  <si>
    <t>INE053F08536</t>
  </si>
  <si>
    <t>0.00% Indian Railway Finance Corporation Ltd (01-Dec-2035) **</t>
  </si>
  <si>
    <t>INE040A08757</t>
  </si>
  <si>
    <t>8.46% HDFC Bank Ltd (15-Jun-2026) **</t>
  </si>
  <si>
    <t>IN0020250075</t>
  </si>
  <si>
    <t>7.24% GOI 2055 (18-Aug-2055)</t>
  </si>
  <si>
    <t>IN1020190519</t>
  </si>
  <si>
    <t>7.15% Andhra Pradesh SDL SDL (04-Mar-2031)</t>
  </si>
  <si>
    <t>IN1020220746</t>
  </si>
  <si>
    <t>7.73% Andhra Pradesh SDL (23-Mar-2032)</t>
  </si>
  <si>
    <t>IN1020200243</t>
  </si>
  <si>
    <t>6.48% Andhra Pradesh SDL (15-Jul-2032)</t>
  </si>
  <si>
    <t>IN2920210514</t>
  </si>
  <si>
    <t>7.17% Rajasthan SDL (02-Mar-2032)</t>
  </si>
  <si>
    <t>ICICI Bank (Pay Fixed - Receive Floating)</t>
  </si>
  <si>
    <t xml:space="preserve">      Half Yearly IDCW Plan</t>
  </si>
  <si>
    <t xml:space="preserve">      Annual IDCW Plan</t>
  </si>
  <si>
    <t xml:space="preserve">      Direct Half Yearly IDCW Plan</t>
  </si>
  <si>
    <t xml:space="preserve">      Direct Annual IDCW Plan</t>
  </si>
  <si>
    <t>i) Total outstanding position in Derivative Instruments (Gross Notional) as at December 31, 2025 is Rs. 29500.00 Lakhs. </t>
  </si>
  <si>
    <t>ii) Total percentage of existing assets hedged through futures is 22.05%.</t>
  </si>
  <si>
    <t>Primary Benchmark: Tier-1 Index:  NIFTY Corporate Bond Index A-II (Effective April 1, 2024, the benchmark of the scheme is changed from NIFTY Corporate Bond Index B-III)</t>
  </si>
  <si>
    <t>Franklin India Banking &amp; PSU Debt Fund</t>
  </si>
  <si>
    <t>YTC</t>
  </si>
  <si>
    <t>INE787H08188</t>
  </si>
  <si>
    <t>7.56% India Infrastructure Finance Co Ltd (20-Mar-2028) **</t>
  </si>
  <si>
    <t>INE238A08468</t>
  </si>
  <si>
    <t>7.65% Axis Bank Ltd (30-Jan-2027) **</t>
  </si>
  <si>
    <t>INE134E08NM4</t>
  </si>
  <si>
    <t>7.38% Power Finance Corporation Ltd (15-Jan-2032) **</t>
  </si>
  <si>
    <t>INE090A08UM1</t>
  </si>
  <si>
    <t>7.45% ICICI Bank Ltd (27-Jun-2040) **</t>
  </si>
  <si>
    <t>INE261F08EA6</t>
  </si>
  <si>
    <t>7.50% National Bank For Agriculture &amp; Rural Development (31-Aug-2026) **</t>
  </si>
  <si>
    <t>INE040A08500</t>
  </si>
  <si>
    <t>8.35% HDFC Bank Ltd (13-May-2026) **</t>
  </si>
  <si>
    <t>INE557F08FR8</t>
  </si>
  <si>
    <t>7.22% National Housing Bank (23-Jul-2026) **</t>
  </si>
  <si>
    <t>INE557F08FY4</t>
  </si>
  <si>
    <t>7.59% National Housing Bank (14-Jul-2027)</t>
  </si>
  <si>
    <t>INE040A08567</t>
  </si>
  <si>
    <t>7.78% HDFC Bank Ltd (27-Mar-2027) **</t>
  </si>
  <si>
    <t>i) Total outstanding position in Derivative Instruments (Gross Notional) as at December 31, 2025 is Rs. 14000.00 Lakhs. </t>
  </si>
  <si>
    <t>ii) Total percentage of existing assets hedged through futures is 28.88%.</t>
  </si>
  <si>
    <t>Primary Benchmark: Nifty Banking &amp; PSU Debt Index A-II (Effective April 1, 2024, the benchmark of the scheme is changed from NIFTY Banking &amp; PSU Debt Index)</t>
  </si>
  <si>
    <t>Franklin India Ultra Short Duration Fund</t>
  </si>
  <si>
    <t>INE261F16918</t>
  </si>
  <si>
    <t>National Bank For Agriculture &amp; Rural Development (23-Jan-2026) **</t>
  </si>
  <si>
    <t>INE028A16JJ3</t>
  </si>
  <si>
    <t>Bank of Baroda (24-Feb-2026)</t>
  </si>
  <si>
    <t>IN3720150124</t>
  </si>
  <si>
    <t>8.22% Jharkhand SDL (30-Mar-2026)</t>
  </si>
  <si>
    <t>IN2620160035</t>
  </si>
  <si>
    <t>7.49% Nagaland SDL (14-Sep-2026)</t>
  </si>
  <si>
    <t>IN0020210160</t>
  </si>
  <si>
    <t>GOI FRB 2028 (04-Oct-2028) $</t>
  </si>
  <si>
    <t>i) Total outstanding position in Derivative Instruments (Gross Notional) as at December 31, 2025 is Rs. 5000.00 Lakhs. </t>
  </si>
  <si>
    <t>ii) Total percentage of existing assets hedged through futures is 18.14%.</t>
  </si>
  <si>
    <t xml:space="preserve">Primary Benchmark: Nifty Ultra Short Duration Debt Index A-I </t>
  </si>
  <si>
    <t>Franklin India Medium to Long Duration Fund</t>
  </si>
  <si>
    <t>IN1620220112</t>
  </si>
  <si>
    <t>7.86% Haryana SDL (29-Jun-2032)</t>
  </si>
  <si>
    <t>IN0020250091</t>
  </si>
  <si>
    <t>6.48% GOI 2035 (06-Oct-2035)</t>
  </si>
  <si>
    <t>IN3120240509</t>
  </si>
  <si>
    <t>7.15% Tamil Nadu SDL (22-Jan-2035)</t>
  </si>
  <si>
    <t>IN1020180205</t>
  </si>
  <si>
    <t>8.42% Andhra Pradesh SDL (08-Aug-2029)</t>
  </si>
  <si>
    <t>IN4920210114</t>
  </si>
  <si>
    <t>7.14% Jammu &amp; Kashmir SDL (29-Dec-2036)</t>
  </si>
  <si>
    <t>IN1620230343</t>
  </si>
  <si>
    <t>7.77% Haryana SDL (10-Jan-2036)</t>
  </si>
  <si>
    <t>Primary Benchmark: CRISIL Medium to Long Duration Debt A-III Index</t>
  </si>
  <si>
    <t>Franklin India Low Duration Fund</t>
  </si>
  <si>
    <t>INE306N07NL3</t>
  </si>
  <si>
    <t>8.30% Tata Capital Ltd (13-Mar-2026) **</t>
  </si>
  <si>
    <t>INE756I07EO2</t>
  </si>
  <si>
    <t>7.99% HDB Financial Services Ltd (16-Mar-2026)</t>
  </si>
  <si>
    <t>INE071G07637</t>
  </si>
  <si>
    <t>8.0610% ICICI Home Finance CO LTD (25-Mar-2026) **</t>
  </si>
  <si>
    <t>INE020B08EI8</t>
  </si>
  <si>
    <t>7.51% REC Ltd (31-Jul-2026) **</t>
  </si>
  <si>
    <t>INE507T07062</t>
  </si>
  <si>
    <t>6.59% Summit Digitel Infrastructure Ltd (16-Jun-2026) **</t>
  </si>
  <si>
    <t>INE041007084</t>
  </si>
  <si>
    <t>7.05% Embassy Office Parks Reit (18-Oct-2026) **</t>
  </si>
  <si>
    <t>IN2620160050</t>
  </si>
  <si>
    <t>6.89% Nagaland (23-Nov-2026)</t>
  </si>
  <si>
    <t>IN2820160363</t>
  </si>
  <si>
    <t>7.88% Punjab SDL (01-Mar-2027)</t>
  </si>
  <si>
    <t>i) Total outstanding position in Derivative Instruments (Gross Notional) as at December 31, 2025 is Rs. 15000.00 Lakhs. </t>
  </si>
  <si>
    <t>ii) Total percentage of existing assets hedged through futures is 38.20%.</t>
  </si>
  <si>
    <t>Primary Benchmark: NIFTY Low Duration Debt Index A-I</t>
  </si>
  <si>
    <t>Franklin India Long Duration Fund</t>
  </si>
  <si>
    <t>i) Total outstanding position in Derivative Instruments (Gross Notional) as at December 31, 2025 is Rs. 500.00 Lakhs. </t>
  </si>
  <si>
    <t>ii) Total percentage of existing assets hedged through futures is 20.53%.</t>
  </si>
  <si>
    <t>Primary Benchmark: CRISIL Long Duration Debt A-III Index</t>
  </si>
  <si>
    <t>Franklin India Government Securities Fund</t>
  </si>
  <si>
    <t xml:space="preserve">      Growth Option</t>
  </si>
  <si>
    <t xml:space="preserve">      Quarterly IDCW Option</t>
  </si>
  <si>
    <t xml:space="preserve">      Direct Growth Option</t>
  </si>
  <si>
    <t xml:space="preserve">      Direct Quarterly IDCW Option</t>
  </si>
  <si>
    <t>i) Total outstanding position in Derivative Instruments (Gross Notional) as at December 31, 2025 is Rs. 8500.00 Lakhs. </t>
  </si>
  <si>
    <t>ii) Total percentage of existing assets hedged through futures is 45.54%.</t>
  </si>
  <si>
    <t xml:space="preserve">Primary Benchmark: NIFTY All Duration G-Sec Index </t>
  </si>
  <si>
    <t>Franklin India Retirement Fund (formerly known as Franklin India Pension Plan)^</t>
  </si>
  <si>
    <t>Diversified Fmcg</t>
  </si>
  <si>
    <t>INE261F08EO7</t>
  </si>
  <si>
    <t>7.48% National Bank For Agriculture &amp; Rural Development (15-Sep-2028)</t>
  </si>
  <si>
    <t>INE377Y07417</t>
  </si>
  <si>
    <t>7.90% Bajaj Housing Finance Ltd (28-Apr-2028) **</t>
  </si>
  <si>
    <t>INE115A07PV9</t>
  </si>
  <si>
    <t>7.90% LIC Housing Finance LTD 23-JUN-27 **</t>
  </si>
  <si>
    <t>INE0KUG08076</t>
  </si>
  <si>
    <t>7.03% National Bank for Financing Infrastructure and Development (08-Apr-2030) **</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</si>
  <si>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</si>
  <si>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</si>
  <si>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</si>
  <si>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INE950O07420</t>
  </si>
  <si>
    <t>8.20% Mahindra Rural Housing Finance Ltd (30-Jan-2026) **</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</si>
  <si>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</si>
  <si>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</si>
  <si>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</si>
  <si>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</si>
  <si>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</si>
  <si>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</si>
  <si>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</si>
  <si>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</si>
  <si>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</si>
  <si>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per SEBI circular dated March 22, 2021, maturity of the security has been moved to 100 years from the date of issuance.</t>
  </si>
  <si>
    <t>c) Main portfolio of the Scheme Franklin India Dynamic Accrual Fund ceased to exist as per Regulation 41(3) of SEBI Mutual Fund Regulations and therefore no separate disclosure is published for the main portfolio</t>
  </si>
  <si>
    <t>Franklin India Short-Term Income Plan (No. of segregated Portfolios in the scheme - 3) - (under winding up) $$$</t>
  </si>
  <si>
    <t>As on 02-May-2025 *</t>
  </si>
  <si>
    <t xml:space="preserve">      Institutional Plan Growth Option</t>
  </si>
  <si>
    <t>* All units in the scheme have been extinguished post distribution based on NAV dated May 02, 2025 which is the last declared NAV.</t>
  </si>
  <si>
    <t>This metric is computed basis market value of the securities (including accrued interest) held in the portfolio. Since there is no security in the portfolio, this metric is not applicable</t>
  </si>
  <si>
    <t>https://www.franklintempletonindia.com/download/en-in/valuation-policy/bb813425-1311-487d-86cb-619298c228dd/Fair%20Valuation%20Reliance%20Broadcast%20Network%20limited.pdf</t>
  </si>
  <si>
    <t>e) Essel Infra Projects Ltd - Further to the favorable Decision from the Delhi High Court, the Debenture Trustees have recovered Rs. 16,078.96 Lakhs (across 4 schemes) from sale of pledged shares. We continue efforts to recover the maximum value for the benefit of the unitholders. Recovery made by Franklin India Short Term Income Plan is 5,092.71 Lakhs.</t>
  </si>
  <si>
    <t>f) For ISIN INE445K07106 - the remaining value in the portfolio of the scheme represents FISTIP’s investment in the NCDs of 9.50% Reliance Broadcast Network Ltd (20-JUL-2020) issued by Reliance Broadcast Network Ltd (RBNL). RBNL defaulted on meeting its payment obligation at maturity. Pursuant to the put option right exercised by us on Reliance Capital Limited (RCL) with respect to our exposure in RBNL, through the Insolvency &amp; Bankruptcy process of RCL, the scheme received its proportionate share of INR 312.97 lacs on March 20, 2025. RBNL also underwent the insolvency and resolution process and the scheme received INR 3195.69 lacs on April 8, 2025. For more details kindly refer to the note on our website.</t>
  </si>
  <si>
    <t>https://www.franklintempletonindia.com/download/en-in/latest%20updates/189ea834-ae3f-48eb-9d73-a9cc9cd9317e/franklin-templeton-update-on-reliance-broadcast-july-23-2020-kcg9m1gq-en-in.pdf</t>
  </si>
  <si>
    <t>g) @@@ Coupons/ part payments/ maturity payments were due to be paid by Nufuture Digital (India) Ltd. on July 31, 2020, August 31, 2020, September 2, 2020, September 30, 2020, October 31, 2020, November 30, 2020, December 31, 2020, January 31, 2021, February 28, 2021, March 31, 2021, April 30, 2021, May 31, 2021, June 30,2021, July 31, 2021, August 31,2021, September 30, 2021, October 31, 2021, November 30, 2021, December 31, 2021 by Future Ideas Co. Ltd. on July 31, 2020, October 31, 2020, January 31, 2021, April 30, 2021, July 31, 2021, October 31, 2021, January 31, 2022, April 30, 2022, July 31, 2022, October 31, 2022 , January 31, 2023 and by Rivaaz Trade Ventures Pvt Ltd on July 31, 2020, August 31, 2020, September 30, 2020, October 31, 2020, November 7, 2020, December 30, 2020, June 30,2021, December 30, 2021, June 30, 2022, December 30, 2022, December 31, 2023. However, these issuers were unable to meet their payment obligations. Due to default in payment, the securities of these issuers were valued at zero basis the AMFI standard haircut matrix. This amount only reflects the realizable value as on the date of disclosure and does not indicate any reduction or write-off of the amount repayable by the issuers.</t>
  </si>
  <si>
    <t>h) Maturity proceeds from Reliance Big Private Ltd (RBPL) (ISIN: INE333T07048 and INE333T07055) &amp; Reliance Infrastructure Consulting &amp; Engineers Private Ltd (RICEPL) (ISIN: INE428K07011) were due on January 14, 2021 and January 31, 2021 respectively. However, the issuers were unable to meet their payment obligations. The securities of the issuer were fair valued at zero on November 4, 2020. Pursuant to National Company Law Tribunal (NCLT) order, the scheme received its proportionate share of INR 82.71 lacs on April 15, 2025 for RBPL and of INR 50.72 lacs on April 30, 2025 for RICEPL as part of corporate resolution process. Kindly refer note on our website on fair valuation.</t>
  </si>
  <si>
    <t>https://www.franklintempletonindia.com/download/en-in/valuation-policy/a0e293eb-f28b-4edc-9535-c7d9e7321ddc/fair_valuation_reliance_big_reliance_infra_november_4_2020-kgox4tdb-en-in.pdf</t>
  </si>
  <si>
    <t>i) Post the creation of the segregated portfolio i.e. 8.25% Vodafone Idea Ltd 10JUL20 - Segregated Portfolio 1 on January 24, 2020, the annual coupon due and the full principal due along with the interest was received by the segregated portfolio on June 12, 2020 and July 10, 2020 respectively. With these receipts, the segregated portfolio completed full recovery on July 10, 2020.</t>
  </si>
  <si>
    <t>j) Post the creation of the segregated portfolio i.e. 10.90% Vodafone Idea Ltd 02-Sep-2023 - Segregated Portfolio 2 on January 24, 2020, the annual coupon due and the full principal due along with the interest was received by the segregated portfolio on September 3, 2020, September 3, 2021, September 2, 2022 and September 1, 2023. With these receipts, the segregated portfolio completed full recovery on September 1, 2023.</t>
  </si>
  <si>
    <t>k) Risk-o-meter</t>
  </si>
  <si>
    <t>As of May 2, 2025, all units of Franklin India Short-Term Income Plan (FISTIP) stand extinguished.100% of the AUM of the scheme stands distributed to investors (except cases with incomplete KYC documentation or requiring remediation). Investors may note that in addition to the payments till date, any amount received by the schemes including recoveries/ receipts from securities which are currently valued at zero or have matured but defaulted on their repayment obligation, shall be paid out to investors as and when such amounts are recovered/received. There is no portfolio left to evaluate riskometer for the fun except the securities which are currently valued at zero or have matured but defaulted on their repayment obligation. On account of this, the riskometer for FISTIP  has not been disclosed.</t>
  </si>
  <si>
    <t>$$$ This scheme is under winding-up wherein SBI Fund Management Limited (SBIFM) was appointed as the liquidator as per the order of Hon'ble Supreme Court (SC) dated February 12, 2021. On July 7, 2024 , the SC accepted the closure report filed by SBIFM with regards to the winding up and allowed their request to transfer the amount remaining unclaimed to FTMF for further distribution in accordance with the applicable laws. On Jan 1, 2025, SBIFM transferred the cash balances pertaining to unclaimed payouts and expenses amounting to Rs 1,651.24 Lakhs to the scheme.</t>
  </si>
  <si>
    <t>Franklin India Short Term Income Plan - Segregated Portfolio 3 - 9.50% Yes Bank Ltd CO 23 Dec 2021</t>
  </si>
  <si>
    <t>Franklin India Credit Risk Fund - Segregated Portfolio 3 - 9.50% Yes Bank Ltd CO 23 Dec 2021</t>
  </si>
  <si>
    <t>c) Main portfolio of the Scheme Franklin India Credit Risk Fund ceased to exist as per Regulation 41(3) of SEBI Mutual Fund Regulations and therefore no separate disclosure is published for the main portfolio</t>
  </si>
  <si>
    <t xml:space="preserve">b) During the month additional instances of fair valuation/deviation from valuation price provided by the valuation agencies </t>
  </si>
  <si>
    <t>Risk level of tier-1 benchmark as on December 31, 2025</t>
  </si>
  <si>
    <t>Bharti Airtel Ltd-partly paid</t>
  </si>
  <si>
    <t>Rs. 50,948.52 Lacs</t>
  </si>
  <si>
    <t>As on 30-Jun-2025 ***</t>
  </si>
  <si>
    <t>Adani Enterprises Ltd-partly paid</t>
  </si>
  <si>
    <t>Primary Benchmark: BSE 200 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</si>
</sst>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
    <numFmt numFmtId="166" formatCode="#,##0.00%"/>
    <numFmt numFmtId="167" formatCode="#,##0.000"/>
    <numFmt numFmtId="168" formatCode="#,##0.0000_);\(#,##0.0000\)"/>
  </numFmts>
  <fonts count="13"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u/>
      <sz val="11"/>
      <color theme="10"/>
      <name val="Calibri"/>
      <family val="2"/>
      <scheme val="minor"/>
    </font>
    <font>
      <sz val="9"/>
      <color theme="1"/>
      <name val="Arial"/>
      <family val="2"/>
    </font>
    <font>
      <b/>
      <sz val="8"/>
      <color theme="1"/>
      <name val="Arial"/>
      <family val="2"/>
    </font>
    <font>
      <sz val="8"/>
      <color theme="1"/>
      <name val="Arial"/>
      <family val="2"/>
    </font>
    <font>
      <b/>
      <sz val="9"/>
      <color theme="1"/>
      <name val="Arial"/>
      <family val="2"/>
    </font>
    <font>
      <u/>
      <sz val="8"/>
      <color theme="10"/>
      <name val="Arial"/>
      <family val="2"/>
    </font>
    <font>
      <sz val="8"/>
      <name val="Arial"/>
      <family val="2"/>
    </font>
    <font>
      <sz val="11"/>
      <color theme="1"/>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5" fillId="0" borderId="0" applyNumberFormat="0" applyFill="0" applyBorder="0" applyAlignment="0" applyProtection="0"/>
    <xf numFmtId="9" fontId="12" fillId="0" borderId="0" applyFont="0" applyFill="0" applyBorder="0" applyAlignment="0" applyProtection="0"/>
  </cellStyleXfs>
  <cellXfs count="120">
    <xf numFmtId="0" fontId="0" fillId="0" borderId="0" xfId="0"/>
    <xf numFmtId="0" fontId="6"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6" fillId="2" borderId="0" xfId="0" applyNumberFormat="1" applyFont="1" applyFill="1"/>
    <xf numFmtId="0" fontId="7" fillId="0" borderId="1" xfId="0" applyFont="1" applyBorder="1" applyAlignment="1">
      <alignment vertical="center"/>
    </xf>
    <xf numFmtId="0" fontId="8" fillId="2" borderId="0" xfId="0" applyFont="1" applyFill="1"/>
    <xf numFmtId="0" fontId="3" fillId="2" borderId="0" xfId="0" applyFont="1" applyFill="1" applyAlignment="1">
      <alignment horizontal="left" vertical="top"/>
    </xf>
    <xf numFmtId="4" fontId="8" fillId="3" borderId="0" xfId="0" applyNumberFormat="1" applyFont="1" applyFill="1"/>
    <xf numFmtId="39" fontId="8" fillId="2" borderId="0" xfId="0" applyNumberFormat="1" applyFont="1" applyFill="1"/>
    <xf numFmtId="39" fontId="8" fillId="3" borderId="0" xfId="0" applyNumberFormat="1" applyFont="1" applyFill="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2" borderId="0" xfId="0" applyFont="1" applyFill="1"/>
    <xf numFmtId="39" fontId="7" fillId="3" borderId="0" xfId="0" applyNumberFormat="1" applyFont="1" applyFill="1"/>
    <xf numFmtId="0" fontId="7" fillId="2" borderId="2" xfId="0" applyFont="1" applyFill="1" applyBorder="1"/>
    <xf numFmtId="0" fontId="8" fillId="2" borderId="2" xfId="0" applyFont="1" applyFill="1" applyBorder="1"/>
    <xf numFmtId="39" fontId="8" fillId="2" borderId="2" xfId="0" applyNumberFormat="1" applyFont="1" applyFill="1" applyBorder="1"/>
    <xf numFmtId="39" fontId="8" fillId="3" borderId="2" xfId="0" applyNumberFormat="1" applyFont="1" applyFill="1" applyBorder="1"/>
    <xf numFmtId="0" fontId="7" fillId="2" borderId="3" xfId="0" applyFont="1" applyFill="1" applyBorder="1"/>
    <xf numFmtId="0" fontId="8" fillId="2" borderId="3" xfId="0" applyFont="1" applyFill="1" applyBorder="1"/>
    <xf numFmtId="39" fontId="8" fillId="2" borderId="3" xfId="0" applyNumberFormat="1" applyFont="1" applyFill="1" applyBorder="1"/>
    <xf numFmtId="39" fontId="8" fillId="3" borderId="3" xfId="0" applyNumberFormat="1" applyFont="1" applyFill="1" applyBorder="1"/>
    <xf numFmtId="3" fontId="8" fillId="2" borderId="3" xfId="0" applyNumberFormat="1" applyFont="1" applyFill="1" applyBorder="1"/>
    <xf numFmtId="39" fontId="7" fillId="2" borderId="3" xfId="0" applyNumberFormat="1" applyFont="1" applyFill="1" applyBorder="1"/>
    <xf numFmtId="39" fontId="7" fillId="3" borderId="3" xfId="0" applyNumberFormat="1" applyFont="1" applyFill="1" applyBorder="1"/>
    <xf numFmtId="0" fontId="7" fillId="2" borderId="4" xfId="0" applyFont="1" applyFill="1" applyBorder="1"/>
    <xf numFmtId="39" fontId="7" fillId="2" borderId="4" xfId="0" applyNumberFormat="1" applyFont="1" applyFill="1" applyBorder="1"/>
    <xf numFmtId="39" fontId="7" fillId="3" borderId="4" xfId="0" applyNumberFormat="1" applyFont="1" applyFill="1" applyBorder="1"/>
    <xf numFmtId="0" fontId="7" fillId="2" borderId="0" xfId="0" applyFont="1" applyFill="1" applyAlignment="1">
      <alignment horizontal="right"/>
    </xf>
    <xf numFmtId="165" fontId="8" fillId="2" borderId="0" xfId="0" applyNumberFormat="1" applyFont="1" applyFill="1"/>
    <xf numFmtId="0" fontId="7" fillId="2" borderId="1" xfId="0" applyFont="1" applyFill="1" applyBorder="1" applyAlignment="1">
      <alignment horizontal="center"/>
    </xf>
    <xf numFmtId="165" fontId="8" fillId="2" borderId="1" xfId="0" applyNumberFormat="1" applyFont="1" applyFill="1" applyBorder="1"/>
    <xf numFmtId="4" fontId="8" fillId="2" borderId="0" xfId="0" applyNumberFormat="1" applyFont="1" applyFill="1"/>
    <xf numFmtId="0" fontId="9" fillId="2" borderId="0" xfId="0" applyFont="1" applyFill="1"/>
    <xf numFmtId="0" fontId="7" fillId="0" borderId="5" xfId="0" applyFont="1" applyBorder="1" applyAlignment="1">
      <alignment vertical="center"/>
    </xf>
    <xf numFmtId="0" fontId="7" fillId="0" borderId="5" xfId="0" applyFont="1" applyBorder="1" applyAlignment="1">
      <alignment horizontal="center" vertical="center"/>
    </xf>
    <xf numFmtId="2" fontId="7" fillId="0" borderId="5" xfId="0" applyNumberFormat="1" applyFont="1" applyBorder="1" applyAlignment="1">
      <alignment horizontal="center" vertical="center"/>
    </xf>
    <xf numFmtId="0" fontId="9" fillId="2" borderId="5" xfId="0" applyFont="1" applyFill="1" applyBorder="1"/>
    <xf numFmtId="0" fontId="7" fillId="2" borderId="6" xfId="0" applyFont="1" applyFill="1" applyBorder="1"/>
    <xf numFmtId="0" fontId="8" fillId="2" borderId="6" xfId="0" applyFont="1" applyFill="1" applyBorder="1"/>
    <xf numFmtId="39" fontId="8" fillId="2" borderId="6" xfId="0" applyNumberFormat="1" applyFont="1" applyFill="1" applyBorder="1"/>
    <xf numFmtId="39" fontId="8" fillId="3" borderId="6" xfId="0" applyNumberFormat="1" applyFont="1" applyFill="1" applyBorder="1"/>
    <xf numFmtId="3" fontId="8" fillId="2" borderId="6" xfId="0" applyNumberFormat="1" applyFont="1" applyFill="1" applyBorder="1"/>
    <xf numFmtId="4" fontId="8" fillId="2" borderId="6" xfId="0" applyNumberFormat="1" applyFont="1" applyFill="1" applyBorder="1"/>
    <xf numFmtId="39" fontId="7" fillId="2" borderId="6" xfId="0" applyNumberFormat="1" applyFont="1" applyFill="1" applyBorder="1"/>
    <xf numFmtId="39" fontId="7" fillId="3" borderId="6" xfId="0" applyNumberFormat="1" applyFont="1" applyFill="1" applyBorder="1"/>
    <xf numFmtId="0" fontId="7" fillId="2" borderId="7" xfId="0" applyFont="1" applyFill="1" applyBorder="1"/>
    <xf numFmtId="39" fontId="7" fillId="2" borderId="7" xfId="0" applyNumberFormat="1" applyFont="1" applyFill="1" applyBorder="1"/>
    <xf numFmtId="39" fontId="7" fillId="3" borderId="7" xfId="0" applyNumberFormat="1" applyFont="1" applyFill="1" applyBorder="1"/>
    <xf numFmtId="166" fontId="8" fillId="2" borderId="0" xfId="0" applyNumberFormat="1" applyFont="1" applyFill="1"/>
    <xf numFmtId="2" fontId="7" fillId="0" borderId="1"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0" fontId="9" fillId="2" borderId="5" xfId="0" applyFont="1" applyFill="1" applyBorder="1" applyAlignment="1">
      <alignment wrapText="1"/>
    </xf>
    <xf numFmtId="165" fontId="8" fillId="2" borderId="0" xfId="0" applyNumberFormat="1" applyFont="1" applyFill="1" applyAlignment="1">
      <alignment horizontal="right"/>
    </xf>
    <xf numFmtId="0" fontId="8" fillId="2" borderId="3" xfId="0" applyFont="1" applyFill="1" applyBorder="1" applyAlignment="1">
      <alignment wrapText="1"/>
    </xf>
    <xf numFmtId="2" fontId="7" fillId="3" borderId="1" xfId="0" applyNumberFormat="1" applyFont="1" applyFill="1" applyBorder="1" applyAlignment="1">
      <alignment horizontal="center" vertical="center"/>
    </xf>
    <xf numFmtId="2" fontId="8" fillId="2" borderId="3" xfId="0" applyNumberFormat="1" applyFont="1" applyFill="1" applyBorder="1"/>
    <xf numFmtId="4" fontId="8" fillId="2" borderId="3" xfId="0" applyNumberFormat="1" applyFont="1" applyFill="1" applyBorder="1"/>
    <xf numFmtId="39" fontId="7" fillId="3" borderId="8" xfId="0" applyNumberFormat="1" applyFont="1" applyFill="1" applyBorder="1"/>
    <xf numFmtId="39" fontId="7" fillId="0" borderId="6" xfId="0" applyNumberFormat="1" applyFont="1" applyBorder="1"/>
    <xf numFmtId="0" fontId="7" fillId="3" borderId="0" xfId="0" applyFont="1" applyFill="1"/>
    <xf numFmtId="0" fontId="8" fillId="3" borderId="0" xfId="0" applyFont="1" applyFill="1"/>
    <xf numFmtId="0" fontId="10" fillId="3" borderId="0" xfId="1" applyFont="1" applyFill="1"/>
    <xf numFmtId="0" fontId="7" fillId="3" borderId="0" xfId="0" applyFont="1" applyFill="1" applyAlignment="1">
      <alignment horizontal="left" wrapText="1"/>
    </xf>
    <xf numFmtId="0" fontId="7" fillId="3" borderId="0" xfId="0" applyFont="1" applyFill="1" applyAlignment="1">
      <alignment horizontal="left"/>
    </xf>
    <xf numFmtId="0" fontId="8" fillId="3" borderId="0" xfId="0" applyFont="1" applyFill="1" applyAlignment="1">
      <alignment horizontal="left" wrapText="1"/>
    </xf>
    <xf numFmtId="0" fontId="8" fillId="3" borderId="0" xfId="0" applyFont="1" applyFill="1" applyAlignment="1">
      <alignment horizontal="left"/>
    </xf>
    <xf numFmtId="39" fontId="7" fillId="3" borderId="0" xfId="0" applyNumberFormat="1" applyFont="1" applyFill="1" applyAlignment="1">
      <alignment horizontal="right"/>
    </xf>
    <xf numFmtId="167" fontId="8" fillId="2" borderId="0" xfId="0" applyNumberFormat="1" applyFont="1" applyFill="1"/>
    <xf numFmtId="0" fontId="7" fillId="3" borderId="2" xfId="0" applyFont="1" applyFill="1" applyBorder="1"/>
    <xf numFmtId="39" fontId="7" fillId="3" borderId="2" xfId="0" applyNumberFormat="1" applyFont="1" applyFill="1" applyBorder="1"/>
    <xf numFmtId="0" fontId="7" fillId="3" borderId="3" xfId="0" applyFont="1" applyFill="1" applyBorder="1"/>
    <xf numFmtId="0" fontId="7" fillId="3" borderId="3" xfId="0" applyFont="1" applyFill="1" applyBorder="1" applyAlignment="1">
      <alignment horizontal="center"/>
    </xf>
    <xf numFmtId="0" fontId="8" fillId="3" borderId="3" xfId="0" applyFont="1" applyFill="1" applyBorder="1"/>
    <xf numFmtId="0" fontId="7" fillId="3" borderId="3" xfId="0" applyFont="1" applyFill="1" applyBorder="1" applyAlignment="1">
      <alignment horizontal="center" wrapText="1"/>
    </xf>
    <xf numFmtId="0" fontId="8" fillId="2" borderId="11" xfId="0" applyFont="1" applyFill="1" applyBorder="1"/>
    <xf numFmtId="4" fontId="8" fillId="3" borderId="3" xfId="0" applyNumberFormat="1" applyFont="1" applyFill="1" applyBorder="1"/>
    <xf numFmtId="0" fontId="7" fillId="3" borderId="4" xfId="0" applyFont="1" applyFill="1" applyBorder="1"/>
    <xf numFmtId="0" fontId="8" fillId="3" borderId="4" xfId="0" applyFont="1" applyFill="1" applyBorder="1"/>
    <xf numFmtId="4" fontId="7" fillId="3" borderId="4" xfId="0" applyNumberFormat="1" applyFont="1" applyFill="1" applyBorder="1"/>
    <xf numFmtId="0" fontId="5" fillId="3" borderId="0" xfId="1" applyFill="1"/>
    <xf numFmtId="0" fontId="8" fillId="0" borderId="3" xfId="0" applyFont="1" applyBorder="1"/>
    <xf numFmtId="0" fontId="7" fillId="0" borderId="3" xfId="0" applyFont="1" applyBorder="1"/>
    <xf numFmtId="168" fontId="8" fillId="2" borderId="3" xfId="0" applyNumberFormat="1" applyFont="1" applyFill="1" applyBorder="1"/>
    <xf numFmtId="168" fontId="8" fillId="2" borderId="3" xfId="0" applyNumberFormat="1" applyFont="1" applyFill="1" applyBorder="1" applyAlignment="1">
      <alignment horizontal="right"/>
    </xf>
    <xf numFmtId="39" fontId="7" fillId="2" borderId="8" xfId="0" applyNumberFormat="1" applyFont="1" applyFill="1" applyBorder="1"/>
    <xf numFmtId="0" fontId="7" fillId="0" borderId="4" xfId="0" applyFont="1" applyBorder="1"/>
    <xf numFmtId="0" fontId="8" fillId="0" borderId="4" xfId="0" applyFont="1" applyBorder="1"/>
    <xf numFmtId="4" fontId="7" fillId="0" borderId="4" xfId="0" applyNumberFormat="1" applyFont="1" applyBorder="1"/>
    <xf numFmtId="39" fontId="7" fillId="0" borderId="4" xfId="0" applyNumberFormat="1" applyFont="1" applyBorder="1"/>
    <xf numFmtId="0" fontId="7" fillId="3" borderId="0" xfId="0" applyFont="1" applyFill="1" applyAlignment="1">
      <alignment vertical="top"/>
    </xf>
    <xf numFmtId="0" fontId="7" fillId="3" borderId="0" xfId="0" applyFont="1" applyFill="1" applyAlignment="1">
      <alignment vertical="top" wrapText="1"/>
    </xf>
    <xf numFmtId="39" fontId="8" fillId="2" borderId="2" xfId="0" applyNumberFormat="1" applyFont="1" applyFill="1" applyBorder="1" applyAlignment="1">
      <alignment horizontal="center" vertical="center" wrapText="1"/>
    </xf>
    <xf numFmtId="164" fontId="7" fillId="2" borderId="3" xfId="0" applyNumberFormat="1" applyFont="1" applyFill="1" applyBorder="1"/>
    <xf numFmtId="4" fontId="8" fillId="2" borderId="0" xfId="0" applyNumberFormat="1" applyFont="1" applyFill="1" applyAlignment="1">
      <alignment horizontal="right"/>
    </xf>
    <xf numFmtId="4" fontId="7" fillId="2" borderId="0" xfId="0" applyNumberFormat="1" applyFont="1" applyFill="1" applyAlignment="1">
      <alignment horizontal="right"/>
    </xf>
    <xf numFmtId="0" fontId="5" fillId="2" borderId="0" xfId="1" applyFill="1"/>
    <xf numFmtId="0" fontId="10" fillId="2" borderId="0" xfId="1" applyFont="1" applyFill="1"/>
    <xf numFmtId="0" fontId="7" fillId="0" borderId="1" xfId="0" applyFont="1" applyBorder="1" applyAlignment="1">
      <alignment horizontal="center" vertical="center" wrapText="1"/>
    </xf>
    <xf numFmtId="0" fontId="7" fillId="2" borderId="0" xfId="0" applyFont="1" applyFill="1" applyAlignment="1">
      <alignment vertical="top" wrapText="1"/>
    </xf>
    <xf numFmtId="10" fontId="8" fillId="2" borderId="0" xfId="2" applyNumberFormat="1" applyFont="1" applyFill="1"/>
    <xf numFmtId="0" fontId="8" fillId="2" borderId="9" xfId="0" applyFont="1" applyFill="1" applyBorder="1"/>
    <xf numFmtId="0" fontId="8" fillId="2" borderId="10" xfId="0" applyFont="1" applyFill="1" applyBorder="1"/>
    <xf numFmtId="0" fontId="4" fillId="4" borderId="8" xfId="0" applyFont="1" applyFill="1" applyBorder="1" applyAlignment="1">
      <alignment horizontal="center" vertical="center" wrapText="1"/>
    </xf>
    <xf numFmtId="0" fontId="4" fillId="4" borderId="0" xfId="0" applyFont="1" applyFill="1" applyAlignment="1">
      <alignment horizontal="center" vertical="center" wrapText="1"/>
    </xf>
    <xf numFmtId="0" fontId="7" fillId="2" borderId="9" xfId="0" applyFont="1" applyFill="1" applyBorder="1"/>
    <xf numFmtId="0" fontId="7" fillId="2" borderId="10" xfId="0" applyFont="1" applyFill="1" applyBorder="1"/>
    <xf numFmtId="0" fontId="11" fillId="0" borderId="0" xfId="0" applyFont="1" applyAlignment="1">
      <alignment wrapText="1"/>
    </xf>
    <xf numFmtId="0" fontId="8" fillId="3"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wrapText="1"/>
    </xf>
    <xf numFmtId="0" fontId="0" fillId="0" borderId="0" xfId="0" applyAlignment="1">
      <alignment wrapText="1"/>
    </xf>
    <xf numFmtId="0" fontId="7" fillId="2" borderId="0" xfId="0" applyFont="1" applyFill="1" applyAlignment="1">
      <alignment horizontal="justify" wrapText="1"/>
    </xf>
    <xf numFmtId="0" fontId="0" fillId="0" borderId="0" xfId="0" applyAlignment="1">
      <alignment horizontal="justify" wrapText="1"/>
    </xf>
    <xf numFmtId="0" fontId="8" fillId="3" borderId="0" xfId="0" applyFont="1" applyFill="1" applyAlignment="1">
      <alignment wrapText="1"/>
    </xf>
    <xf numFmtId="0" fontId="7" fillId="2" borderId="0" xfId="0" applyFont="1" applyFill="1" applyAlignment="1">
      <alignment horizontal="left" wrapText="1"/>
    </xf>
    <xf numFmtId="0" fontId="7" fillId="2" borderId="0" xfId="0" applyFont="1" applyFill="1" applyAlignment="1">
      <alignment horizontal="left" vertical="top" wrapText="1"/>
    </xf>
    <xf numFmtId="0" fontId="7" fillId="2" borderId="0" xfId="0" applyFont="1" applyFill="1" applyAlignment="1">
      <alignment vertical="top" wrapText="1"/>
    </xf>
  </cellXfs>
  <cellStyles count="3">
    <cellStyle name="Hyperlink" xfId="1" builtinId="8"/>
    <cellStyle name="Normal" xfId="0" builtinId="0"/>
    <cellStyle name="Percent" xfId="2" builtinId="5"/>
  </cellStyles>
  <dxfs count="119">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132</xdr:row>
      <xdr:rowOff>123825</xdr:rowOff>
    </xdr:from>
    <xdr:to>
      <xdr:col>1</xdr:col>
      <xdr:colOff>400050</xdr:colOff>
      <xdr:row>144</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9335750"/>
          <a:ext cx="2724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115</xdr:row>
      <xdr:rowOff>0</xdr:rowOff>
    </xdr:from>
    <xdr:to>
      <xdr:col>1</xdr:col>
      <xdr:colOff>323850</xdr:colOff>
      <xdr:row>127</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783050"/>
          <a:ext cx="27432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78</xdr:row>
      <xdr:rowOff>76200</xdr:rowOff>
    </xdr:from>
    <xdr:to>
      <xdr:col>1</xdr:col>
      <xdr:colOff>581025</xdr:colOff>
      <xdr:row>92</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858625"/>
          <a:ext cx="2895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60</xdr:row>
      <xdr:rowOff>9525</xdr:rowOff>
    </xdr:from>
    <xdr:to>
      <xdr:col>1</xdr:col>
      <xdr:colOff>428625</xdr:colOff>
      <xdr:row>73</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220200"/>
          <a:ext cx="27813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86</xdr:row>
      <xdr:rowOff>123825</xdr:rowOff>
    </xdr:from>
    <xdr:to>
      <xdr:col>1</xdr:col>
      <xdr:colOff>504825</xdr:colOff>
      <xdr:row>100</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058775"/>
          <a:ext cx="28956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68</xdr:row>
      <xdr:rowOff>19050</xdr:rowOff>
    </xdr:from>
    <xdr:to>
      <xdr:col>1</xdr:col>
      <xdr:colOff>323850</xdr:colOff>
      <xdr:row>81</xdr:row>
      <xdr:rowOff>57150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82250"/>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129</xdr:row>
      <xdr:rowOff>47625</xdr:rowOff>
    </xdr:from>
    <xdr:to>
      <xdr:col>1</xdr:col>
      <xdr:colOff>438150</xdr:colOff>
      <xdr:row>142</xdr:row>
      <xdr:rowOff>57150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830925"/>
          <a:ext cx="29432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112</xdr:row>
      <xdr:rowOff>9525</xdr:rowOff>
    </xdr:from>
    <xdr:to>
      <xdr:col>1</xdr:col>
      <xdr:colOff>342900</xdr:colOff>
      <xdr:row>125</xdr:row>
      <xdr:rowOff>85725</xdr:rowOff>
    </xdr:to>
    <xdr:pic>
      <xdr:nvPicPr>
        <xdr:cNvPr id="3" name="Picture 4">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6363950"/>
          <a:ext cx="283845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120</xdr:row>
      <xdr:rowOff>0</xdr:rowOff>
    </xdr:from>
    <xdr:to>
      <xdr:col>1</xdr:col>
      <xdr:colOff>361950</xdr:colOff>
      <xdr:row>133</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497425"/>
          <a:ext cx="28956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140</xdr:row>
      <xdr:rowOff>66675</xdr:rowOff>
    </xdr:from>
    <xdr:to>
      <xdr:col>1</xdr:col>
      <xdr:colOff>466725</xdr:colOff>
      <xdr:row>153</xdr:row>
      <xdr:rowOff>76200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20421600"/>
          <a:ext cx="29432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122</xdr:row>
      <xdr:rowOff>123825</xdr:rowOff>
    </xdr:from>
    <xdr:to>
      <xdr:col>1</xdr:col>
      <xdr:colOff>200025</xdr:colOff>
      <xdr:row>136</xdr:row>
      <xdr:rowOff>85725</xdr:rowOff>
    </xdr:to>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487900"/>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143</xdr:row>
      <xdr:rowOff>9525</xdr:rowOff>
    </xdr:from>
    <xdr:to>
      <xdr:col>1</xdr:col>
      <xdr:colOff>180975</xdr:colOff>
      <xdr:row>155</xdr:row>
      <xdr:rowOff>104775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373975"/>
          <a:ext cx="28289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146</xdr:row>
      <xdr:rowOff>85725</xdr:rowOff>
    </xdr:from>
    <xdr:to>
      <xdr:col>1</xdr:col>
      <xdr:colOff>361950</xdr:colOff>
      <xdr:row>160</xdr:row>
      <xdr:rowOff>9525</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1164550"/>
          <a:ext cx="2867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128</xdr:row>
      <xdr:rowOff>28575</xdr:rowOff>
    </xdr:from>
    <xdr:to>
      <xdr:col>1</xdr:col>
      <xdr:colOff>247650</xdr:colOff>
      <xdr:row>141</xdr:row>
      <xdr:rowOff>66675</xdr:rowOff>
    </xdr:to>
    <xdr:pic>
      <xdr:nvPicPr>
        <xdr:cNvPr id="3" name="Picture 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853565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153</xdr:row>
      <xdr:rowOff>104775</xdr:rowOff>
    </xdr:from>
    <xdr:to>
      <xdr:col>1</xdr:col>
      <xdr:colOff>523875</xdr:colOff>
      <xdr:row>167</xdr:row>
      <xdr:rowOff>28575</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897975"/>
          <a:ext cx="29718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134</xdr:row>
      <xdr:rowOff>47625</xdr:rowOff>
    </xdr:from>
    <xdr:to>
      <xdr:col>1</xdr:col>
      <xdr:colOff>390525</xdr:colOff>
      <xdr:row>148</xdr:row>
      <xdr:rowOff>9525</xdr:rowOff>
    </xdr:to>
    <xdr:pic>
      <xdr:nvPicPr>
        <xdr:cNvPr id="3" name="Picture 4">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9126200"/>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129</xdr:row>
      <xdr:rowOff>19050</xdr:rowOff>
    </xdr:from>
    <xdr:to>
      <xdr:col>1</xdr:col>
      <xdr:colOff>314325</xdr:colOff>
      <xdr:row>142</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66900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149</xdr:row>
      <xdr:rowOff>38100</xdr:rowOff>
    </xdr:from>
    <xdr:to>
      <xdr:col>1</xdr:col>
      <xdr:colOff>333375</xdr:colOff>
      <xdr:row>161</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1545550"/>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183</xdr:row>
      <xdr:rowOff>85725</xdr:rowOff>
    </xdr:from>
    <xdr:to>
      <xdr:col>1</xdr:col>
      <xdr:colOff>104775</xdr:colOff>
      <xdr:row>195</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6736675"/>
          <a:ext cx="25527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164</xdr:row>
      <xdr:rowOff>0</xdr:rowOff>
    </xdr:from>
    <xdr:to>
      <xdr:col>1</xdr:col>
      <xdr:colOff>276225</xdr:colOff>
      <xdr:row>177</xdr:row>
      <xdr:rowOff>114300</xdr:rowOff>
    </xdr:to>
    <xdr:pic>
      <xdr:nvPicPr>
        <xdr:cNvPr id="3" name="Picture 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936325"/>
          <a:ext cx="28003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130</xdr:row>
      <xdr:rowOff>0</xdr:rowOff>
    </xdr:from>
    <xdr:to>
      <xdr:col>1</xdr:col>
      <xdr:colOff>514350</xdr:colOff>
      <xdr:row>144</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2213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110</xdr:row>
      <xdr:rowOff>76200</xdr:rowOff>
    </xdr:from>
    <xdr:to>
      <xdr:col>1</xdr:col>
      <xdr:colOff>514350</xdr:colOff>
      <xdr:row>124</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54400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89</xdr:row>
      <xdr:rowOff>9525</xdr:rowOff>
    </xdr:from>
    <xdr:to>
      <xdr:col>1</xdr:col>
      <xdr:colOff>342900</xdr:colOff>
      <xdr:row>102</xdr:row>
      <xdr:rowOff>104775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3729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68</xdr:row>
      <xdr:rowOff>123825</xdr:rowOff>
    </xdr:from>
    <xdr:to>
      <xdr:col>1</xdr:col>
      <xdr:colOff>381000</xdr:colOff>
      <xdr:row>81</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191750"/>
          <a:ext cx="26765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48</xdr:row>
      <xdr:rowOff>133350</xdr:rowOff>
    </xdr:from>
    <xdr:to>
      <xdr:col>1</xdr:col>
      <xdr:colOff>495300</xdr:colOff>
      <xdr:row>62</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343775"/>
          <a:ext cx="283845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88</xdr:row>
      <xdr:rowOff>57150</xdr:rowOff>
    </xdr:from>
    <xdr:to>
      <xdr:col>1</xdr:col>
      <xdr:colOff>533400</xdr:colOff>
      <xdr:row>102</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84922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67</xdr:row>
      <xdr:rowOff>0</xdr:rowOff>
    </xdr:from>
    <xdr:to>
      <xdr:col>1</xdr:col>
      <xdr:colOff>390525</xdr:colOff>
      <xdr:row>80</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791700"/>
          <a:ext cx="2867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161</xdr:row>
      <xdr:rowOff>66675</xdr:rowOff>
    </xdr:from>
    <xdr:to>
      <xdr:col>1</xdr:col>
      <xdr:colOff>619125</xdr:colOff>
      <xdr:row>175</xdr:row>
      <xdr:rowOff>104775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314575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141</xdr:row>
      <xdr:rowOff>123825</xdr:rowOff>
    </xdr:from>
    <xdr:to>
      <xdr:col>1</xdr:col>
      <xdr:colOff>333375</xdr:colOff>
      <xdr:row>155</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345400"/>
          <a:ext cx="28575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135</xdr:row>
      <xdr:rowOff>57150</xdr:rowOff>
    </xdr:from>
    <xdr:to>
      <xdr:col>1</xdr:col>
      <xdr:colOff>590550</xdr:colOff>
      <xdr:row>149</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2786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113</xdr:row>
      <xdr:rowOff>95250</xdr:rowOff>
    </xdr:from>
    <xdr:to>
      <xdr:col>1</xdr:col>
      <xdr:colOff>409575</xdr:colOff>
      <xdr:row>127</xdr:row>
      <xdr:rowOff>66675</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6173450"/>
          <a:ext cx="28575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154</xdr:row>
      <xdr:rowOff>95250</xdr:rowOff>
    </xdr:from>
    <xdr:to>
      <xdr:col>1</xdr:col>
      <xdr:colOff>609600</xdr:colOff>
      <xdr:row>169</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2745700"/>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134</xdr:row>
      <xdr:rowOff>76200</xdr:rowOff>
    </xdr:from>
    <xdr:to>
      <xdr:col>1</xdr:col>
      <xdr:colOff>438150</xdr:colOff>
      <xdr:row>148</xdr:row>
      <xdr:rowOff>47625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986915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152400</xdr:colOff>
      <xdr:row>117</xdr:row>
      <xdr:rowOff>76200</xdr:rowOff>
    </xdr:from>
    <xdr:to>
      <xdr:col>1</xdr:col>
      <xdr:colOff>438150</xdr:colOff>
      <xdr:row>131</xdr:row>
      <xdr:rowOff>47625</xdr:rowOff>
    </xdr:to>
    <xdr:pic>
      <xdr:nvPicPr>
        <xdr:cNvPr id="2" name="Picture 4">
          <a:extLst>
            <a:ext uri="{FF2B5EF4-FFF2-40B4-BE49-F238E27FC236}">
              <a16:creationId xmlns:a16="http://schemas.microsoft.com/office/drawing/2014/main" id="{B3F6326D-E3D3-4341-B010-9A9952DE55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4786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137</xdr:row>
      <xdr:rowOff>0</xdr:rowOff>
    </xdr:from>
    <xdr:to>
      <xdr:col>1</xdr:col>
      <xdr:colOff>514350</xdr:colOff>
      <xdr:row>151</xdr:row>
      <xdr:rowOff>47625</xdr:rowOff>
    </xdr:to>
    <xdr:pic>
      <xdr:nvPicPr>
        <xdr:cNvPr id="3" name="Picture 3">
          <a:extLst>
            <a:ext uri="{FF2B5EF4-FFF2-40B4-BE49-F238E27FC236}">
              <a16:creationId xmlns:a16="http://schemas.microsoft.com/office/drawing/2014/main" id="{BD830FC7-E6F3-4750-ABDD-AF06CA5A04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31050"/>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117</xdr:row>
      <xdr:rowOff>47625</xdr:rowOff>
    </xdr:from>
    <xdr:to>
      <xdr:col>1</xdr:col>
      <xdr:colOff>457200</xdr:colOff>
      <xdr:row>131</xdr:row>
      <xdr:rowOff>9525</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7125950"/>
          <a:ext cx="29813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95</xdr:row>
      <xdr:rowOff>104775</xdr:rowOff>
    </xdr:from>
    <xdr:to>
      <xdr:col>1</xdr:col>
      <xdr:colOff>466725</xdr:colOff>
      <xdr:row>109</xdr:row>
      <xdr:rowOff>76200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403985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108</xdr:row>
      <xdr:rowOff>66675</xdr:rowOff>
    </xdr:from>
    <xdr:to>
      <xdr:col>1</xdr:col>
      <xdr:colOff>533400</xdr:colOff>
      <xdr:row>122</xdr:row>
      <xdr:rowOff>104775</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614487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89</xdr:row>
      <xdr:rowOff>0</xdr:rowOff>
    </xdr:from>
    <xdr:to>
      <xdr:col>1</xdr:col>
      <xdr:colOff>361950</xdr:colOff>
      <xdr:row>102</xdr:row>
      <xdr:rowOff>95250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363575"/>
          <a:ext cx="2867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99</xdr:row>
      <xdr:rowOff>38100</xdr:rowOff>
    </xdr:from>
    <xdr:to>
      <xdr:col>1</xdr:col>
      <xdr:colOff>590550</xdr:colOff>
      <xdr:row>113</xdr:row>
      <xdr:rowOff>76200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68742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79</xdr:row>
      <xdr:rowOff>95250</xdr:rowOff>
    </xdr:from>
    <xdr:to>
      <xdr:col>1</xdr:col>
      <xdr:colOff>390525</xdr:colOff>
      <xdr:row>93</xdr:row>
      <xdr:rowOff>57150</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0887075"/>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92</xdr:row>
      <xdr:rowOff>0</xdr:rowOff>
    </xdr:from>
    <xdr:to>
      <xdr:col>1</xdr:col>
      <xdr:colOff>476250</xdr:colOff>
      <xdr:row>105</xdr:row>
      <xdr:rowOff>104775</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077825"/>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72</xdr:row>
      <xdr:rowOff>57150</xdr:rowOff>
    </xdr:from>
    <xdr:to>
      <xdr:col>1</xdr:col>
      <xdr:colOff>333375</xdr:colOff>
      <xdr:row>86</xdr:row>
      <xdr:rowOff>28575</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2774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122</xdr:row>
      <xdr:rowOff>95250</xdr:rowOff>
    </xdr:from>
    <xdr:to>
      <xdr:col>1</xdr:col>
      <xdr:colOff>609600</xdr:colOff>
      <xdr:row>137</xdr:row>
      <xdr:rowOff>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459450"/>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100</xdr:row>
      <xdr:rowOff>66675</xdr:rowOff>
    </xdr:from>
    <xdr:to>
      <xdr:col>1</xdr:col>
      <xdr:colOff>390525</xdr:colOff>
      <xdr:row>114</xdr:row>
      <xdr:rowOff>38100</xdr:rowOff>
    </xdr:to>
    <xdr:pic>
      <xdr:nvPicPr>
        <xdr:cNvPr id="3" name="Picture 4">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52876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138</xdr:row>
      <xdr:rowOff>114300</xdr:rowOff>
    </xdr:from>
    <xdr:to>
      <xdr:col>1</xdr:col>
      <xdr:colOff>504825</xdr:colOff>
      <xdr:row>150</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0183475"/>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121</xdr:row>
      <xdr:rowOff>0</xdr:rowOff>
    </xdr:from>
    <xdr:to>
      <xdr:col>1</xdr:col>
      <xdr:colOff>419100</xdr:colOff>
      <xdr:row>133</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7640300"/>
          <a:ext cx="2762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143</xdr:row>
      <xdr:rowOff>38100</xdr:rowOff>
    </xdr:from>
    <xdr:to>
      <xdr:col>1</xdr:col>
      <xdr:colOff>495300</xdr:colOff>
      <xdr:row>157</xdr:row>
      <xdr:rowOff>76200</xdr:rowOff>
    </xdr:to>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4025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122</xdr:row>
      <xdr:rowOff>19050</xdr:rowOff>
    </xdr:from>
    <xdr:to>
      <xdr:col>1</xdr:col>
      <xdr:colOff>400050</xdr:colOff>
      <xdr:row>136</xdr:row>
      <xdr:rowOff>57150</xdr:rowOff>
    </xdr:to>
    <xdr:pic>
      <xdr:nvPicPr>
        <xdr:cNvPr id="3" name="Picture 5">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3831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101</xdr:row>
      <xdr:rowOff>57150</xdr:rowOff>
    </xdr:from>
    <xdr:to>
      <xdr:col>1</xdr:col>
      <xdr:colOff>304800</xdr:colOff>
      <xdr:row>115</xdr:row>
      <xdr:rowOff>28575</xdr:rowOff>
    </xdr:to>
    <xdr:pic>
      <xdr:nvPicPr>
        <xdr:cNvPr id="4" name="Picture 6">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4208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96</xdr:row>
      <xdr:rowOff>19050</xdr:rowOff>
    </xdr:from>
    <xdr:to>
      <xdr:col>1</xdr:col>
      <xdr:colOff>571500</xdr:colOff>
      <xdr:row>110</xdr:row>
      <xdr:rowOff>57150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66837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76</xdr:row>
      <xdr:rowOff>57150</xdr:rowOff>
    </xdr:from>
    <xdr:to>
      <xdr:col>1</xdr:col>
      <xdr:colOff>495300</xdr:colOff>
      <xdr:row>90</xdr:row>
      <xdr:rowOff>28575</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8489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107</xdr:row>
      <xdr:rowOff>0</xdr:rowOff>
    </xdr:from>
    <xdr:to>
      <xdr:col>1</xdr:col>
      <xdr:colOff>685800</xdr:colOff>
      <xdr:row>121</xdr:row>
      <xdr:rowOff>38100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5067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87</xdr:row>
      <xdr:rowOff>85725</xdr:rowOff>
    </xdr:from>
    <xdr:to>
      <xdr:col>1</xdr:col>
      <xdr:colOff>447675</xdr:colOff>
      <xdr:row>101</xdr:row>
      <xdr:rowOff>57150</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27349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106</xdr:row>
      <xdr:rowOff>66675</xdr:rowOff>
    </xdr:from>
    <xdr:to>
      <xdr:col>1</xdr:col>
      <xdr:colOff>685800</xdr:colOff>
      <xdr:row>120</xdr:row>
      <xdr:rowOff>104775</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14475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86</xdr:row>
      <xdr:rowOff>114300</xdr:rowOff>
    </xdr:from>
    <xdr:to>
      <xdr:col>1</xdr:col>
      <xdr:colOff>466725</xdr:colOff>
      <xdr:row>100</xdr:row>
      <xdr:rowOff>85725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3348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113</xdr:row>
      <xdr:rowOff>57150</xdr:rowOff>
    </xdr:from>
    <xdr:to>
      <xdr:col>1</xdr:col>
      <xdr:colOff>685800</xdr:colOff>
      <xdr:row>127</xdr:row>
      <xdr:rowOff>95250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70685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92</xdr:row>
      <xdr:rowOff>114300</xdr:rowOff>
    </xdr:from>
    <xdr:to>
      <xdr:col>1</xdr:col>
      <xdr:colOff>419100</xdr:colOff>
      <xdr:row>106</xdr:row>
      <xdr:rowOff>85725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37636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54</xdr:row>
      <xdr:rowOff>104775</xdr:rowOff>
    </xdr:from>
    <xdr:to>
      <xdr:col>1</xdr:col>
      <xdr:colOff>723900</xdr:colOff>
      <xdr:row>69</xdr:row>
      <xdr:rowOff>19050</xdr:rowOff>
    </xdr:to>
    <xdr:pic>
      <xdr:nvPicPr>
        <xdr:cNvPr id="2" name="Picture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039100"/>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34</xdr:row>
      <xdr:rowOff>19050</xdr:rowOff>
    </xdr:from>
    <xdr:to>
      <xdr:col>1</xdr:col>
      <xdr:colOff>523875</xdr:colOff>
      <xdr:row>47</xdr:row>
      <xdr:rowOff>123825</xdr:rowOff>
    </xdr:to>
    <xdr:pic>
      <xdr:nvPicPr>
        <xdr:cNvPr id="3" name="Picture 4">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09587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64</xdr:row>
      <xdr:rowOff>0</xdr:rowOff>
    </xdr:from>
    <xdr:to>
      <xdr:col>1</xdr:col>
      <xdr:colOff>333375</xdr:colOff>
      <xdr:row>76</xdr:row>
      <xdr:rowOff>0</xdr:rowOff>
    </xdr:to>
    <xdr:pic>
      <xdr:nvPicPr>
        <xdr:cNvPr id="2" name="Picture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22020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44</xdr:row>
      <xdr:rowOff>133350</xdr:rowOff>
    </xdr:from>
    <xdr:to>
      <xdr:col>1</xdr:col>
      <xdr:colOff>400050</xdr:colOff>
      <xdr:row>57</xdr:row>
      <xdr:rowOff>104775</xdr:rowOff>
    </xdr:to>
    <xdr:pic>
      <xdr:nvPicPr>
        <xdr:cNvPr id="4" name="Picture 3">
          <a:extLst>
            <a:ext uri="{FF2B5EF4-FFF2-40B4-BE49-F238E27FC236}">
              <a16:creationId xmlns:a16="http://schemas.microsoft.com/office/drawing/2014/main" id="{359E21B1-E78F-4E20-9E0A-3A3AAA7FA9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6677025"/>
          <a:ext cx="2762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41</xdr:row>
      <xdr:rowOff>57150</xdr:rowOff>
    </xdr:from>
    <xdr:to>
      <xdr:col>1</xdr:col>
      <xdr:colOff>695325</xdr:colOff>
      <xdr:row>55</xdr:row>
      <xdr:rowOff>95250</xdr:rowOff>
    </xdr:to>
    <xdr:pic>
      <xdr:nvPicPr>
        <xdr:cNvPr id="2" name="Picture 4">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134100"/>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61</xdr:row>
      <xdr:rowOff>123825</xdr:rowOff>
    </xdr:from>
    <xdr:to>
      <xdr:col>1</xdr:col>
      <xdr:colOff>638175</xdr:colOff>
      <xdr:row>75</xdr:row>
      <xdr:rowOff>47625</xdr:rowOff>
    </xdr:to>
    <xdr:pic>
      <xdr:nvPicPr>
        <xdr:cNvPr id="3" name="Picture 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058275"/>
          <a:ext cx="29908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101</xdr:row>
      <xdr:rowOff>0</xdr:rowOff>
    </xdr:from>
    <xdr:to>
      <xdr:col>1</xdr:col>
      <xdr:colOff>152400</xdr:colOff>
      <xdr:row>113</xdr:row>
      <xdr:rowOff>0</xdr:rowOff>
    </xdr:to>
    <xdr:pic>
      <xdr:nvPicPr>
        <xdr:cNvPr id="2" name="Picture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116175"/>
          <a:ext cx="26955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82</xdr:row>
      <xdr:rowOff>123825</xdr:rowOff>
    </xdr:from>
    <xdr:to>
      <xdr:col>1</xdr:col>
      <xdr:colOff>342900</xdr:colOff>
      <xdr:row>96</xdr:row>
      <xdr:rowOff>28575</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2525375"/>
          <a:ext cx="27622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146</xdr:row>
      <xdr:rowOff>57150</xdr:rowOff>
    </xdr:from>
    <xdr:to>
      <xdr:col>1</xdr:col>
      <xdr:colOff>390525</xdr:colOff>
      <xdr:row>159</xdr:row>
      <xdr:rowOff>114300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1593175"/>
          <a:ext cx="28670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128</xdr:row>
      <xdr:rowOff>0</xdr:rowOff>
    </xdr:from>
    <xdr:to>
      <xdr:col>1</xdr:col>
      <xdr:colOff>304800</xdr:colOff>
      <xdr:row>141</xdr:row>
      <xdr:rowOff>38100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8964275"/>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119</xdr:row>
      <xdr:rowOff>85725</xdr:rowOff>
    </xdr:from>
    <xdr:to>
      <xdr:col>1</xdr:col>
      <xdr:colOff>285750</xdr:colOff>
      <xdr:row>131</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830800"/>
          <a:ext cx="27241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101</xdr:row>
      <xdr:rowOff>0</xdr:rowOff>
    </xdr:from>
    <xdr:to>
      <xdr:col>1</xdr:col>
      <xdr:colOff>171450</xdr:colOff>
      <xdr:row>114</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173325"/>
          <a:ext cx="2752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112</xdr:row>
      <xdr:rowOff>142875</xdr:rowOff>
    </xdr:from>
    <xdr:to>
      <xdr:col>1</xdr:col>
      <xdr:colOff>133350</xdr:colOff>
      <xdr:row>124</xdr:row>
      <xdr:rowOff>123825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83050"/>
          <a:ext cx="271462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94</xdr:row>
      <xdr:rowOff>0</xdr:rowOff>
    </xdr:from>
    <xdr:to>
      <xdr:col>1</xdr:col>
      <xdr:colOff>171450</xdr:colOff>
      <xdr:row>106</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4068425"/>
          <a:ext cx="2733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75</xdr:row>
      <xdr:rowOff>76200</xdr:rowOff>
    </xdr:from>
    <xdr:to>
      <xdr:col>1</xdr:col>
      <xdr:colOff>361950</xdr:colOff>
      <xdr:row>89</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144250"/>
          <a:ext cx="2867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58</xdr:row>
      <xdr:rowOff>0</xdr:rowOff>
    </xdr:from>
    <xdr:to>
      <xdr:col>1</xdr:col>
      <xdr:colOff>209550</xdr:colOff>
      <xdr:row>71</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639175"/>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108</xdr:row>
      <xdr:rowOff>104775</xdr:rowOff>
    </xdr:from>
    <xdr:to>
      <xdr:col>1</xdr:col>
      <xdr:colOff>247650</xdr:colOff>
      <xdr:row>120</xdr:row>
      <xdr:rowOff>104775</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73450"/>
          <a:ext cx="27146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89</xdr:row>
      <xdr:rowOff>114300</xdr:rowOff>
    </xdr:from>
    <xdr:to>
      <xdr:col>1</xdr:col>
      <xdr:colOff>304800</xdr:colOff>
      <xdr:row>103</xdr:row>
      <xdr:rowOff>9525</xdr:rowOff>
    </xdr:to>
    <xdr:pic>
      <xdr:nvPicPr>
        <xdr:cNvPr id="4" name="Picture 3">
          <a:extLst>
            <a:ext uri="{FF2B5EF4-FFF2-40B4-BE49-F238E27FC236}">
              <a16:creationId xmlns:a16="http://schemas.microsoft.com/office/drawing/2014/main" id="{5BB78B87-6498-4DDD-AB0D-35704CCF5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346835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https://www.franklintempletonindia.com/download/en-in/latest%20updates/189ea834-ae3f-48eb-9d73-a9cc9cd9317e/franklin-templeton-update-on-reliance-broadcast-july-23-2020-kcg9m1gq-en-in.pdf" TargetMode="External"/><Relationship Id="rId2" Type="http://schemas.openxmlformats.org/officeDocument/2006/relationships/hyperlink" Target="https://www.franklintempletonindia.com/download/en-in/valuation-policy/bb813425-1311-487d-86cb-619298c228dd/Fair%20Valuation%20Reliance%20Broadcast%20Network%20limited.pdf" TargetMode="External"/><Relationship Id="rId1" Type="http://schemas.openxmlformats.org/officeDocument/2006/relationships/hyperlink" Target="https://www.franklintempletonindia.com/download/en-in/valuation-policy/a0e293eb-f28b-4edc-9535-c7d9e7321ddc/fair_valuation_reliance_big_reliance_infra_november_4_2020-kgox4tdb-en-in.pdf" TargetMode="External"/><Relationship Id="rId5" Type="http://schemas.openxmlformats.org/officeDocument/2006/relationships/printerSettings" Target="../printerSettings/printerSettings39.bin"/><Relationship Id="rId4" Type="http://schemas.openxmlformats.org/officeDocument/2006/relationships/hyperlink" Target="https://www.franklintempletonindia.com/download/en-in/valuation-policy/bb813425-1311-487d-86cb-619298c228dd/Fair%20Valuation%20Reliance%20Broadcast%20Network%20limite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1"/>
  <sheetViews>
    <sheetView tabSelected="1" workbookViewId="0">
      <selection sqref="A1:G1"/>
    </sheetView>
  </sheetViews>
  <sheetFormatPr defaultColWidth="9.109375" defaultRowHeight="10.199999999999999" x14ac:dyDescent="0.2"/>
  <cols>
    <col min="1" max="1" width="36.88671875" style="7" bestFit="1" customWidth="1"/>
    <col min="2" max="2" width="49"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1123</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1124</v>
      </c>
      <c r="D4" s="13" t="s">
        <v>1</v>
      </c>
      <c r="E4" s="52" t="s">
        <v>6</v>
      </c>
      <c r="F4" s="12" t="s">
        <v>3</v>
      </c>
      <c r="G4" s="12" t="s">
        <v>5</v>
      </c>
    </row>
    <row r="5" spans="1:7" x14ac:dyDescent="0.2">
      <c r="A5" s="16" t="s">
        <v>31</v>
      </c>
      <c r="B5" s="17"/>
      <c r="C5" s="17"/>
      <c r="D5" s="17"/>
      <c r="E5" s="18"/>
      <c r="F5" s="19"/>
      <c r="G5" s="18"/>
    </row>
    <row r="6" spans="1:7" x14ac:dyDescent="0.2">
      <c r="A6" s="20" t="s">
        <v>32</v>
      </c>
      <c r="B6" s="21"/>
      <c r="C6" s="21"/>
      <c r="D6" s="21"/>
      <c r="E6" s="22"/>
      <c r="F6" s="23"/>
      <c r="G6" s="22"/>
    </row>
    <row r="7" spans="1:7" x14ac:dyDescent="0.2">
      <c r="A7" s="21" t="s">
        <v>1125</v>
      </c>
      <c r="B7" s="21" t="s">
        <v>1126</v>
      </c>
      <c r="C7" s="21" t="s">
        <v>33</v>
      </c>
      <c r="D7" s="24">
        <v>3000</v>
      </c>
      <c r="E7" s="22">
        <v>14898.855</v>
      </c>
      <c r="F7" s="23">
        <v>5.6427583168437296</v>
      </c>
      <c r="G7" s="22">
        <v>5.8997999999999999</v>
      </c>
    </row>
    <row r="8" spans="1:7" x14ac:dyDescent="0.2">
      <c r="A8" s="21" t="s">
        <v>1127</v>
      </c>
      <c r="B8" s="21" t="s">
        <v>1128</v>
      </c>
      <c r="C8" s="21" t="s">
        <v>1129</v>
      </c>
      <c r="D8" s="24">
        <v>3000</v>
      </c>
      <c r="E8" s="22">
        <v>14870.235000000001</v>
      </c>
      <c r="F8" s="23">
        <v>5.6319188434058001</v>
      </c>
      <c r="G8" s="22">
        <v>6.0098000000000003</v>
      </c>
    </row>
    <row r="9" spans="1:7" x14ac:dyDescent="0.2">
      <c r="A9" s="21" t="s">
        <v>1130</v>
      </c>
      <c r="B9" s="21" t="s">
        <v>1131</v>
      </c>
      <c r="C9" s="21" t="s">
        <v>1129</v>
      </c>
      <c r="D9" s="24">
        <v>2500</v>
      </c>
      <c r="E9" s="22">
        <v>12429.5625</v>
      </c>
      <c r="F9" s="23">
        <v>4.7075441147392798</v>
      </c>
      <c r="G9" s="22">
        <v>5.9103000000000003</v>
      </c>
    </row>
    <row r="10" spans="1:7" x14ac:dyDescent="0.2">
      <c r="A10" s="21" t="s">
        <v>1132</v>
      </c>
      <c r="B10" s="21" t="s">
        <v>1133</v>
      </c>
      <c r="C10" s="21" t="s">
        <v>33</v>
      </c>
      <c r="D10" s="24">
        <v>2500</v>
      </c>
      <c r="E10" s="22">
        <v>12402.95</v>
      </c>
      <c r="F10" s="23">
        <v>4.6974649572666403</v>
      </c>
      <c r="G10" s="22">
        <v>5.9500999999999999</v>
      </c>
    </row>
    <row r="11" spans="1:7" x14ac:dyDescent="0.2">
      <c r="A11" s="21" t="s">
        <v>1134</v>
      </c>
      <c r="B11" s="21" t="s">
        <v>1135</v>
      </c>
      <c r="C11" s="21" t="s">
        <v>33</v>
      </c>
      <c r="D11" s="24">
        <v>2500</v>
      </c>
      <c r="E11" s="22">
        <v>12359.924999999999</v>
      </c>
      <c r="F11" s="23">
        <v>4.6811697670267103</v>
      </c>
      <c r="G11" s="22">
        <v>5.9950000000000001</v>
      </c>
    </row>
    <row r="12" spans="1:7" x14ac:dyDescent="0.2">
      <c r="A12" s="21" t="s">
        <v>1136</v>
      </c>
      <c r="B12" s="21" t="s">
        <v>1137</v>
      </c>
      <c r="C12" s="21" t="s">
        <v>1129</v>
      </c>
      <c r="D12" s="24">
        <v>2000</v>
      </c>
      <c r="E12" s="22">
        <v>9943.6200000000008</v>
      </c>
      <c r="F12" s="23">
        <v>3.7660239296599398</v>
      </c>
      <c r="G12" s="22">
        <v>5.9135</v>
      </c>
    </row>
    <row r="13" spans="1:7" x14ac:dyDescent="0.2">
      <c r="A13" s="21" t="s">
        <v>1138</v>
      </c>
      <c r="B13" s="21" t="s">
        <v>1139</v>
      </c>
      <c r="C13" s="21" t="s">
        <v>1140</v>
      </c>
      <c r="D13" s="24">
        <v>2000</v>
      </c>
      <c r="E13" s="22">
        <v>9923.91</v>
      </c>
      <c r="F13" s="23">
        <v>3.7585590092734402</v>
      </c>
      <c r="G13" s="22">
        <v>5.9547999999999996</v>
      </c>
    </row>
    <row r="14" spans="1:7" x14ac:dyDescent="0.2">
      <c r="A14" s="21" t="s">
        <v>1141</v>
      </c>
      <c r="B14" s="21" t="s">
        <v>1142</v>
      </c>
      <c r="C14" s="21" t="s">
        <v>1129</v>
      </c>
      <c r="D14" s="24">
        <v>2000</v>
      </c>
      <c r="E14" s="22">
        <v>9919.49</v>
      </c>
      <c r="F14" s="23">
        <v>3.7568849885677902</v>
      </c>
      <c r="G14" s="22">
        <v>5.9249000000000001</v>
      </c>
    </row>
    <row r="15" spans="1:7" x14ac:dyDescent="0.2">
      <c r="A15" s="21" t="s">
        <v>1143</v>
      </c>
      <c r="B15" s="21" t="s">
        <v>1144</v>
      </c>
      <c r="C15" s="21" t="s">
        <v>1140</v>
      </c>
      <c r="D15" s="24">
        <v>2000</v>
      </c>
      <c r="E15" s="22">
        <v>9898.9699999999993</v>
      </c>
      <c r="F15" s="23">
        <v>3.7491132906311599</v>
      </c>
      <c r="G15" s="22">
        <v>5.9134000000000002</v>
      </c>
    </row>
    <row r="16" spans="1:7" x14ac:dyDescent="0.2">
      <c r="A16" s="21" t="s">
        <v>1145</v>
      </c>
      <c r="B16" s="21" t="s">
        <v>1146</v>
      </c>
      <c r="C16" s="21" t="s">
        <v>1140</v>
      </c>
      <c r="D16" s="24">
        <v>2000</v>
      </c>
      <c r="E16" s="22">
        <v>9886.2800000000007</v>
      </c>
      <c r="F16" s="23">
        <v>3.74430710901246</v>
      </c>
      <c r="G16" s="22">
        <v>5.9134000000000002</v>
      </c>
    </row>
    <row r="17" spans="1:9" x14ac:dyDescent="0.2">
      <c r="A17" s="21" t="s">
        <v>1147</v>
      </c>
      <c r="B17" s="21" t="s">
        <v>1148</v>
      </c>
      <c r="C17" s="21" t="s">
        <v>1129</v>
      </c>
      <c r="D17" s="24">
        <v>2000</v>
      </c>
      <c r="E17" s="22">
        <v>9867.39</v>
      </c>
      <c r="F17" s="23">
        <v>3.7371527535532501</v>
      </c>
      <c r="G17" s="22">
        <v>5.91</v>
      </c>
    </row>
    <row r="18" spans="1:9" x14ac:dyDescent="0.2">
      <c r="A18" s="21" t="s">
        <v>1149</v>
      </c>
      <c r="B18" s="21" t="s">
        <v>1150</v>
      </c>
      <c r="C18" s="21" t="s">
        <v>33</v>
      </c>
      <c r="D18" s="24">
        <v>1500</v>
      </c>
      <c r="E18" s="22">
        <v>7401.7275</v>
      </c>
      <c r="F18" s="23">
        <v>2.8033133693586501</v>
      </c>
      <c r="G18" s="22">
        <v>5.9099000000000004</v>
      </c>
    </row>
    <row r="19" spans="1:9" x14ac:dyDescent="0.2">
      <c r="A19" s="21" t="s">
        <v>1151</v>
      </c>
      <c r="B19" s="21" t="s">
        <v>1152</v>
      </c>
      <c r="C19" s="21" t="s">
        <v>1129</v>
      </c>
      <c r="D19" s="24">
        <v>1000</v>
      </c>
      <c r="E19" s="22">
        <v>4973.3599999999997</v>
      </c>
      <c r="F19" s="23">
        <v>1.8835990082901</v>
      </c>
      <c r="G19" s="22">
        <v>5.9252000000000002</v>
      </c>
    </row>
    <row r="20" spans="1:9" x14ac:dyDescent="0.2">
      <c r="A20" s="21" t="s">
        <v>1153</v>
      </c>
      <c r="B20" s="21" t="s">
        <v>1154</v>
      </c>
      <c r="C20" s="21" t="s">
        <v>33</v>
      </c>
      <c r="D20" s="24">
        <v>1000</v>
      </c>
      <c r="E20" s="22">
        <v>4953.585</v>
      </c>
      <c r="F20" s="23">
        <v>1.87610946995204</v>
      </c>
      <c r="G20" s="22">
        <v>6.0000999999999998</v>
      </c>
    </row>
    <row r="21" spans="1:9" x14ac:dyDescent="0.2">
      <c r="A21" s="21" t="s">
        <v>1155</v>
      </c>
      <c r="B21" s="21" t="s">
        <v>1156</v>
      </c>
      <c r="C21" s="21" t="s">
        <v>1140</v>
      </c>
      <c r="D21" s="24">
        <v>1000</v>
      </c>
      <c r="E21" s="22">
        <v>4944.82</v>
      </c>
      <c r="F21" s="23">
        <v>1.87278983386946</v>
      </c>
      <c r="G21" s="22">
        <v>5.9897999999999998</v>
      </c>
    </row>
    <row r="22" spans="1:9" x14ac:dyDescent="0.2">
      <c r="A22" s="21" t="s">
        <v>1157</v>
      </c>
      <c r="B22" s="21" t="s">
        <v>1158</v>
      </c>
      <c r="C22" s="21" t="s">
        <v>33</v>
      </c>
      <c r="D22" s="24">
        <v>1000</v>
      </c>
      <c r="E22" s="22">
        <v>4939.2049999999999</v>
      </c>
      <c r="F22" s="23">
        <v>1.87066322159294</v>
      </c>
      <c r="G22" s="22">
        <v>5.9114000000000004</v>
      </c>
    </row>
    <row r="23" spans="1:9" x14ac:dyDescent="0.2">
      <c r="A23" s="21" t="s">
        <v>1159</v>
      </c>
      <c r="B23" s="21" t="s">
        <v>1160</v>
      </c>
      <c r="C23" s="21" t="s">
        <v>1129</v>
      </c>
      <c r="D23" s="24">
        <v>1000</v>
      </c>
      <c r="E23" s="22">
        <v>4938.4650000000001</v>
      </c>
      <c r="F23" s="23">
        <v>1.8703829556829501</v>
      </c>
      <c r="G23" s="22">
        <v>5.9842000000000004</v>
      </c>
    </row>
    <row r="24" spans="1:9" x14ac:dyDescent="0.2">
      <c r="A24" s="21" t="s">
        <v>1161</v>
      </c>
      <c r="B24" s="21" t="s">
        <v>1162</v>
      </c>
      <c r="C24" s="21" t="s">
        <v>1129</v>
      </c>
      <c r="D24" s="24">
        <v>800</v>
      </c>
      <c r="E24" s="22">
        <v>3951.3760000000002</v>
      </c>
      <c r="F24" s="23">
        <v>1.4965351221269501</v>
      </c>
      <c r="G24" s="22">
        <v>5.9099000000000004</v>
      </c>
    </row>
    <row r="25" spans="1:9" x14ac:dyDescent="0.2">
      <c r="A25" s="21" t="s">
        <v>1163</v>
      </c>
      <c r="B25" s="21" t="s">
        <v>1164</v>
      </c>
      <c r="C25" s="21" t="s">
        <v>1129</v>
      </c>
      <c r="D25" s="24">
        <v>500</v>
      </c>
      <c r="E25" s="22">
        <v>2486.2775000000001</v>
      </c>
      <c r="F25" s="23">
        <v>0.94164706221427297</v>
      </c>
      <c r="G25" s="22">
        <v>5.9250999999999996</v>
      </c>
    </row>
    <row r="26" spans="1:9" x14ac:dyDescent="0.2">
      <c r="A26" s="21" t="s">
        <v>1165</v>
      </c>
      <c r="B26" s="21" t="s">
        <v>1166</v>
      </c>
      <c r="C26" s="21" t="s">
        <v>33</v>
      </c>
      <c r="D26" s="24">
        <v>500</v>
      </c>
      <c r="E26" s="22">
        <v>2486.1624999999999</v>
      </c>
      <c r="F26" s="23">
        <v>0.94160350737690901</v>
      </c>
      <c r="G26" s="22">
        <v>5.9751000000000003</v>
      </c>
    </row>
    <row r="27" spans="1:9" x14ac:dyDescent="0.2">
      <c r="A27" s="21" t="s">
        <v>1167</v>
      </c>
      <c r="B27" s="21" t="s">
        <v>1168</v>
      </c>
      <c r="C27" s="21" t="s">
        <v>1140</v>
      </c>
      <c r="D27" s="24">
        <v>500</v>
      </c>
      <c r="E27" s="22">
        <v>2485.5</v>
      </c>
      <c r="F27" s="23">
        <v>0.94135259363991997</v>
      </c>
      <c r="G27" s="22">
        <v>5.9154</v>
      </c>
    </row>
    <row r="28" spans="1:9" x14ac:dyDescent="0.2">
      <c r="A28" s="21" t="s">
        <v>1169</v>
      </c>
      <c r="B28" s="21" t="s">
        <v>1170</v>
      </c>
      <c r="C28" s="21" t="s">
        <v>1129</v>
      </c>
      <c r="D28" s="24">
        <v>500</v>
      </c>
      <c r="E28" s="22">
        <v>2485.415</v>
      </c>
      <c r="F28" s="23">
        <v>0.94132040093404201</v>
      </c>
      <c r="G28" s="22">
        <v>5.9497</v>
      </c>
    </row>
    <row r="29" spans="1:9" x14ac:dyDescent="0.2">
      <c r="A29" s="21" t="s">
        <v>1171</v>
      </c>
      <c r="B29" s="21" t="s">
        <v>1172</v>
      </c>
      <c r="C29" s="21" t="s">
        <v>1129</v>
      </c>
      <c r="D29" s="24">
        <v>500</v>
      </c>
      <c r="E29" s="22">
        <v>2485.4025000000001</v>
      </c>
      <c r="F29" s="23">
        <v>0.94131566671258904</v>
      </c>
      <c r="G29" s="22">
        <v>5.9549000000000003</v>
      </c>
    </row>
    <row r="30" spans="1:9" x14ac:dyDescent="0.2">
      <c r="A30" s="21" t="s">
        <v>1173</v>
      </c>
      <c r="B30" s="21" t="s">
        <v>1174</v>
      </c>
      <c r="C30" s="21" t="s">
        <v>33</v>
      </c>
      <c r="D30" s="24">
        <v>500</v>
      </c>
      <c r="E30" s="22">
        <v>2485.355</v>
      </c>
      <c r="F30" s="23">
        <v>0.94129767667106901</v>
      </c>
      <c r="G30" s="22">
        <v>5.9748999999999999</v>
      </c>
    </row>
    <row r="31" spans="1:9" x14ac:dyDescent="0.2">
      <c r="A31" s="20" t="s">
        <v>30</v>
      </c>
      <c r="B31" s="20"/>
      <c r="C31" s="20"/>
      <c r="D31" s="20"/>
      <c r="E31" s="25">
        <f>SUM(E6:E30)</f>
        <v>177417.83849999998</v>
      </c>
      <c r="F31" s="26">
        <f>SUM(F6:F30)</f>
        <v>67.194826968402083</v>
      </c>
      <c r="G31" s="25"/>
      <c r="H31" s="14"/>
      <c r="I31" s="14"/>
    </row>
    <row r="32" spans="1:9" x14ac:dyDescent="0.2">
      <c r="A32" s="21"/>
      <c r="B32" s="21"/>
      <c r="C32" s="21"/>
      <c r="D32" s="21"/>
      <c r="E32" s="22"/>
      <c r="F32" s="23"/>
      <c r="G32" s="22"/>
    </row>
    <row r="33" spans="1:9" x14ac:dyDescent="0.2">
      <c r="A33" s="20" t="s">
        <v>34</v>
      </c>
      <c r="B33" s="21"/>
      <c r="C33" s="21"/>
      <c r="D33" s="21"/>
      <c r="E33" s="22"/>
      <c r="F33" s="23"/>
      <c r="G33" s="22"/>
    </row>
    <row r="34" spans="1:9" x14ac:dyDescent="0.2">
      <c r="A34" s="21" t="s">
        <v>1175</v>
      </c>
      <c r="B34" s="21" t="s">
        <v>1176</v>
      </c>
      <c r="C34" s="21" t="s">
        <v>1129</v>
      </c>
      <c r="D34" s="24">
        <v>4000</v>
      </c>
      <c r="E34" s="22">
        <v>19952.02</v>
      </c>
      <c r="F34" s="23">
        <v>7.5565824885759598</v>
      </c>
      <c r="G34" s="22">
        <v>6.2709000000000001</v>
      </c>
    </row>
    <row r="35" spans="1:9" x14ac:dyDescent="0.2">
      <c r="A35" s="21" t="s">
        <v>1177</v>
      </c>
      <c r="B35" s="21" t="s">
        <v>1178</v>
      </c>
      <c r="C35" s="21" t="s">
        <v>1129</v>
      </c>
      <c r="D35" s="24">
        <v>2000</v>
      </c>
      <c r="E35" s="22">
        <v>9915.25</v>
      </c>
      <c r="F35" s="23">
        <v>3.7552791406510599</v>
      </c>
      <c r="G35" s="22">
        <v>6.4996</v>
      </c>
    </row>
    <row r="36" spans="1:9" x14ac:dyDescent="0.2">
      <c r="A36" s="21" t="s">
        <v>1179</v>
      </c>
      <c r="B36" s="21" t="s">
        <v>1180</v>
      </c>
      <c r="C36" s="21" t="s">
        <v>1129</v>
      </c>
      <c r="D36" s="24">
        <v>2000</v>
      </c>
      <c r="E36" s="22">
        <v>9877.25</v>
      </c>
      <c r="F36" s="23">
        <v>3.7408871074350798</v>
      </c>
      <c r="G36" s="22">
        <v>6.4801000000000002</v>
      </c>
    </row>
    <row r="37" spans="1:9" x14ac:dyDescent="0.2">
      <c r="A37" s="21" t="s">
        <v>1181</v>
      </c>
      <c r="B37" s="21" t="s">
        <v>1182</v>
      </c>
      <c r="C37" s="21" t="s">
        <v>1129</v>
      </c>
      <c r="D37" s="24">
        <v>1500</v>
      </c>
      <c r="E37" s="22">
        <v>7444.53</v>
      </c>
      <c r="F37" s="23">
        <v>2.8195242904567301</v>
      </c>
      <c r="G37" s="22">
        <v>6.4753999999999996</v>
      </c>
    </row>
    <row r="38" spans="1:9" x14ac:dyDescent="0.2">
      <c r="A38" s="21" t="s">
        <v>1183</v>
      </c>
      <c r="B38" s="21" t="s">
        <v>1184</v>
      </c>
      <c r="C38" s="21" t="s">
        <v>37</v>
      </c>
      <c r="D38" s="24">
        <v>1300</v>
      </c>
      <c r="E38" s="22">
        <v>6419.0034999999998</v>
      </c>
      <c r="F38" s="23">
        <v>2.43111872593391</v>
      </c>
      <c r="G38" s="22">
        <v>6.6749000000000001</v>
      </c>
    </row>
    <row r="39" spans="1:9" x14ac:dyDescent="0.2">
      <c r="A39" s="21" t="s">
        <v>1185</v>
      </c>
      <c r="B39" s="21" t="s">
        <v>1186</v>
      </c>
      <c r="C39" s="21" t="s">
        <v>1129</v>
      </c>
      <c r="D39" s="24">
        <v>1000</v>
      </c>
      <c r="E39" s="22">
        <v>4987.9650000000001</v>
      </c>
      <c r="F39" s="23">
        <v>1.88913047263534</v>
      </c>
      <c r="G39" s="22">
        <v>6.7744</v>
      </c>
    </row>
    <row r="40" spans="1:9" x14ac:dyDescent="0.2">
      <c r="A40" s="21" t="s">
        <v>1187</v>
      </c>
      <c r="B40" s="21" t="s">
        <v>1188</v>
      </c>
      <c r="C40" s="21" t="s">
        <v>1129</v>
      </c>
      <c r="D40" s="24">
        <v>1000</v>
      </c>
      <c r="E40" s="22">
        <v>4961.9049999999997</v>
      </c>
      <c r="F40" s="23">
        <v>1.87926056775091</v>
      </c>
      <c r="G40" s="22">
        <v>6.8348000000000004</v>
      </c>
    </row>
    <row r="41" spans="1:9" x14ac:dyDescent="0.2">
      <c r="A41" s="21" t="s">
        <v>1189</v>
      </c>
      <c r="B41" s="21" t="s">
        <v>1190</v>
      </c>
      <c r="C41" s="21" t="s">
        <v>37</v>
      </c>
      <c r="D41" s="24">
        <v>1000</v>
      </c>
      <c r="E41" s="22">
        <v>4947.8100000000004</v>
      </c>
      <c r="F41" s="23">
        <v>1.87392225964093</v>
      </c>
      <c r="G41" s="22">
        <v>6.7548000000000004</v>
      </c>
    </row>
    <row r="42" spans="1:9" x14ac:dyDescent="0.2">
      <c r="A42" s="21" t="s">
        <v>1191</v>
      </c>
      <c r="B42" s="21" t="s">
        <v>1192</v>
      </c>
      <c r="C42" s="21" t="s">
        <v>1129</v>
      </c>
      <c r="D42" s="24">
        <v>1000</v>
      </c>
      <c r="E42" s="22">
        <v>4933.4350000000004</v>
      </c>
      <c r="F42" s="23">
        <v>1.8684779049704101</v>
      </c>
      <c r="G42" s="22">
        <v>6.48</v>
      </c>
    </row>
    <row r="43" spans="1:9" x14ac:dyDescent="0.2">
      <c r="A43" s="21" t="s">
        <v>1193</v>
      </c>
      <c r="B43" s="21" t="s">
        <v>1194</v>
      </c>
      <c r="C43" s="21" t="s">
        <v>1129</v>
      </c>
      <c r="D43" s="24">
        <v>500</v>
      </c>
      <c r="E43" s="22">
        <v>2481.4074999999998</v>
      </c>
      <c r="F43" s="23">
        <v>0.93980260953633099</v>
      </c>
      <c r="G43" s="22">
        <v>6.6703999999999999</v>
      </c>
    </row>
    <row r="44" spans="1:9" x14ac:dyDescent="0.2">
      <c r="A44" s="20" t="s">
        <v>30</v>
      </c>
      <c r="B44" s="20"/>
      <c r="C44" s="20"/>
      <c r="D44" s="20"/>
      <c r="E44" s="25">
        <f>SUM(E33:E43)</f>
        <v>75920.576000000001</v>
      </c>
      <c r="F44" s="26">
        <f>SUM(F33:F43)</f>
        <v>28.75398556758666</v>
      </c>
      <c r="G44" s="25"/>
      <c r="H44" s="14"/>
      <c r="I44" s="14"/>
    </row>
    <row r="45" spans="1:9" x14ac:dyDescent="0.2">
      <c r="A45" s="21"/>
      <c r="B45" s="21"/>
      <c r="C45" s="21"/>
      <c r="D45" s="21"/>
      <c r="E45" s="22"/>
      <c r="F45" s="23"/>
      <c r="G45" s="22"/>
    </row>
    <row r="46" spans="1:9" x14ac:dyDescent="0.2">
      <c r="A46" s="20" t="s">
        <v>38</v>
      </c>
      <c r="B46" s="21"/>
      <c r="C46" s="21"/>
      <c r="D46" s="21"/>
      <c r="E46" s="22"/>
      <c r="F46" s="23"/>
      <c r="G46" s="22"/>
    </row>
    <row r="47" spans="1:9" x14ac:dyDescent="0.2">
      <c r="A47" s="21" t="s">
        <v>1195</v>
      </c>
      <c r="B47" s="21" t="s">
        <v>1196</v>
      </c>
      <c r="C47" s="21" t="s">
        <v>40</v>
      </c>
      <c r="D47" s="24">
        <v>25000000</v>
      </c>
      <c r="E47" s="22">
        <v>24728.224999999999</v>
      </c>
      <c r="F47" s="23">
        <v>9.3655114624266798</v>
      </c>
      <c r="G47" s="22">
        <v>5.2098000000000004</v>
      </c>
    </row>
    <row r="48" spans="1:9" x14ac:dyDescent="0.2">
      <c r="A48" s="21" t="s">
        <v>1197</v>
      </c>
      <c r="B48" s="21" t="s">
        <v>1198</v>
      </c>
      <c r="C48" s="21" t="s">
        <v>40</v>
      </c>
      <c r="D48" s="24">
        <v>13500000</v>
      </c>
      <c r="E48" s="22">
        <v>13445.892</v>
      </c>
      <c r="F48" s="23">
        <v>5.0924664284861203</v>
      </c>
      <c r="G48" s="22">
        <v>5.2464000000000004</v>
      </c>
    </row>
    <row r="49" spans="1:9" x14ac:dyDescent="0.2">
      <c r="A49" s="21" t="s">
        <v>1199</v>
      </c>
      <c r="B49" s="21" t="s">
        <v>1200</v>
      </c>
      <c r="C49" s="21" t="s">
        <v>40</v>
      </c>
      <c r="D49" s="24">
        <v>5000000</v>
      </c>
      <c r="E49" s="22">
        <v>4989.95</v>
      </c>
      <c r="F49" s="23">
        <v>1.8898822670020201</v>
      </c>
      <c r="G49" s="22">
        <v>5.2508999999999997</v>
      </c>
    </row>
    <row r="50" spans="1:9" x14ac:dyDescent="0.2">
      <c r="A50" s="21" t="s">
        <v>123</v>
      </c>
      <c r="B50" s="21" t="s">
        <v>122</v>
      </c>
      <c r="C50" s="21" t="s">
        <v>40</v>
      </c>
      <c r="D50" s="24">
        <v>2500000</v>
      </c>
      <c r="E50" s="22">
        <v>2490.0475000000001</v>
      </c>
      <c r="F50" s="23">
        <v>0.94307490340438505</v>
      </c>
      <c r="G50" s="22">
        <v>5.2103000000000002</v>
      </c>
    </row>
    <row r="51" spans="1:9" x14ac:dyDescent="0.2">
      <c r="A51" s="21" t="s">
        <v>1201</v>
      </c>
      <c r="B51" s="21" t="s">
        <v>1202</v>
      </c>
      <c r="C51" s="21" t="s">
        <v>40</v>
      </c>
      <c r="D51" s="24">
        <v>1000000</v>
      </c>
      <c r="E51" s="22">
        <v>995.98900000000003</v>
      </c>
      <c r="F51" s="23">
        <v>0.37721859923026801</v>
      </c>
      <c r="G51" s="22">
        <v>5.2496999999999998</v>
      </c>
    </row>
    <row r="52" spans="1:9" x14ac:dyDescent="0.2">
      <c r="A52" s="21" t="s">
        <v>1203</v>
      </c>
      <c r="B52" s="21" t="s">
        <v>1204</v>
      </c>
      <c r="C52" s="21" t="s">
        <v>40</v>
      </c>
      <c r="D52" s="24">
        <v>200000</v>
      </c>
      <c r="E52" s="22">
        <v>199.7988</v>
      </c>
      <c r="F52" s="23">
        <v>7.5671341213495696E-2</v>
      </c>
      <c r="G52" s="22">
        <v>5.2508999999999997</v>
      </c>
    </row>
    <row r="53" spans="1:9" x14ac:dyDescent="0.2">
      <c r="A53" s="20" t="s">
        <v>30</v>
      </c>
      <c r="B53" s="20"/>
      <c r="C53" s="20"/>
      <c r="D53" s="20"/>
      <c r="E53" s="25">
        <f>SUM(E46:E52)</f>
        <v>46849.902299999994</v>
      </c>
      <c r="F53" s="26">
        <f>SUM(F46:F52)</f>
        <v>17.743825001762968</v>
      </c>
      <c r="G53" s="25"/>
      <c r="H53" s="14"/>
      <c r="I53" s="14"/>
    </row>
    <row r="54" spans="1:9" x14ac:dyDescent="0.2">
      <c r="A54" s="21"/>
      <c r="B54" s="21"/>
      <c r="C54" s="21"/>
      <c r="D54" s="21"/>
      <c r="E54" s="22"/>
      <c r="F54" s="23"/>
      <c r="G54" s="22"/>
    </row>
    <row r="55" spans="1:9" x14ac:dyDescent="0.2">
      <c r="A55" s="20" t="s">
        <v>39</v>
      </c>
      <c r="B55" s="21"/>
      <c r="C55" s="21"/>
      <c r="D55" s="21"/>
      <c r="E55" s="22"/>
      <c r="F55" s="23"/>
      <c r="G55" s="22"/>
    </row>
    <row r="56" spans="1:9" x14ac:dyDescent="0.2">
      <c r="A56" s="21" t="s">
        <v>1205</v>
      </c>
      <c r="B56" s="21" t="s">
        <v>1206</v>
      </c>
      <c r="C56" s="21" t="s">
        <v>40</v>
      </c>
      <c r="D56" s="24">
        <v>10000000</v>
      </c>
      <c r="E56" s="22">
        <v>10364.486666700001</v>
      </c>
      <c r="F56" s="23">
        <v>3.92542200983481</v>
      </c>
      <c r="G56" s="22">
        <v>5.2864500000000003</v>
      </c>
    </row>
    <row r="57" spans="1:9" x14ac:dyDescent="0.2">
      <c r="A57" s="20" t="s">
        <v>30</v>
      </c>
      <c r="B57" s="20"/>
      <c r="C57" s="20"/>
      <c r="D57" s="20"/>
      <c r="E57" s="25">
        <f>SUM(E56:E56)</f>
        <v>10364.486666700001</v>
      </c>
      <c r="F57" s="26">
        <f>SUM(F56:F56)</f>
        <v>3.92542200983481</v>
      </c>
      <c r="G57" s="25"/>
      <c r="H57" s="14"/>
      <c r="I57" s="14"/>
    </row>
    <row r="58" spans="1:9" x14ac:dyDescent="0.2">
      <c r="A58" s="21"/>
      <c r="B58" s="21"/>
      <c r="C58" s="21"/>
      <c r="D58" s="21"/>
      <c r="E58" s="22"/>
      <c r="F58" s="23"/>
      <c r="G58" s="22"/>
    </row>
    <row r="59" spans="1:9" x14ac:dyDescent="0.2">
      <c r="A59" s="20" t="s">
        <v>1207</v>
      </c>
      <c r="B59" s="21"/>
      <c r="C59" s="21"/>
      <c r="D59" s="21"/>
      <c r="E59" s="22"/>
      <c r="F59" s="23"/>
      <c r="G59" s="22"/>
    </row>
    <row r="60" spans="1:9" x14ac:dyDescent="0.2">
      <c r="A60" s="21" t="s">
        <v>1208</v>
      </c>
      <c r="B60" s="21" t="s">
        <v>1209</v>
      </c>
      <c r="C60" s="21" t="s">
        <v>1210</v>
      </c>
      <c r="D60" s="24">
        <v>6427.4570000000003</v>
      </c>
      <c r="E60" s="22">
        <v>742.61503200000004</v>
      </c>
      <c r="F60" s="23">
        <v>0.28125632124288602</v>
      </c>
      <c r="G60" s="22">
        <v>5.49</v>
      </c>
    </row>
    <row r="61" spans="1:9" x14ac:dyDescent="0.2">
      <c r="A61" s="20" t="s">
        <v>30</v>
      </c>
      <c r="B61" s="20"/>
      <c r="C61" s="20"/>
      <c r="D61" s="20"/>
      <c r="E61" s="25">
        <f>SUM(E60:E60)</f>
        <v>742.61503200000004</v>
      </c>
      <c r="F61" s="26">
        <f>SUM(F60:F60)</f>
        <v>0.28125632124288602</v>
      </c>
      <c r="G61" s="25"/>
      <c r="H61" s="14"/>
      <c r="I61" s="14"/>
    </row>
    <row r="62" spans="1:9" x14ac:dyDescent="0.2">
      <c r="A62" s="21"/>
      <c r="B62" s="21"/>
      <c r="C62" s="21"/>
      <c r="D62" s="21"/>
      <c r="E62" s="22"/>
      <c r="F62" s="23"/>
      <c r="G62" s="22"/>
    </row>
    <row r="63" spans="1:9" x14ac:dyDescent="0.2">
      <c r="A63" s="20" t="s">
        <v>42</v>
      </c>
      <c r="B63" s="20"/>
      <c r="C63" s="20"/>
      <c r="D63" s="20"/>
      <c r="E63" s="25">
        <f>E31+E44+E53+E57+E61</f>
        <v>311295.41849869996</v>
      </c>
      <c r="F63" s="26">
        <f>F31+F44+F53+F57+F61</f>
        <v>117.8993158688294</v>
      </c>
      <c r="G63" s="25"/>
      <c r="H63" s="14"/>
      <c r="I63" s="14"/>
    </row>
    <row r="64" spans="1:9" x14ac:dyDescent="0.2">
      <c r="A64" s="20"/>
      <c r="B64" s="20"/>
      <c r="C64" s="20"/>
      <c r="D64" s="20"/>
      <c r="E64" s="25"/>
      <c r="F64" s="26"/>
      <c r="G64" s="25"/>
      <c r="H64" s="14"/>
      <c r="I64" s="14"/>
    </row>
    <row r="65" spans="1:9" x14ac:dyDescent="0.2">
      <c r="A65" s="20" t="s">
        <v>44</v>
      </c>
      <c r="B65" s="20"/>
      <c r="C65" s="20"/>
      <c r="D65" s="20"/>
      <c r="E65" s="25">
        <f>E67-(E31+E44+E53+E57+E61)</f>
        <v>-47260.452557899989</v>
      </c>
      <c r="F65" s="26">
        <f>F67-(F31+F44+F53+F57+F61)</f>
        <v>-17.899315868829405</v>
      </c>
      <c r="G65" s="25"/>
      <c r="H65" s="14"/>
      <c r="I65" s="14"/>
    </row>
    <row r="66" spans="1:9" x14ac:dyDescent="0.2">
      <c r="A66" s="20"/>
      <c r="B66" s="20"/>
      <c r="C66" s="20"/>
      <c r="D66" s="20"/>
      <c r="E66" s="25"/>
      <c r="F66" s="26"/>
      <c r="G66" s="25"/>
      <c r="H66" s="14"/>
      <c r="I66" s="14"/>
    </row>
    <row r="67" spans="1:9" x14ac:dyDescent="0.2">
      <c r="A67" s="27" t="s">
        <v>43</v>
      </c>
      <c r="B67" s="27"/>
      <c r="C67" s="27"/>
      <c r="D67" s="27"/>
      <c r="E67" s="28">
        <v>264034.96594079997</v>
      </c>
      <c r="F67" s="29">
        <v>100</v>
      </c>
      <c r="G67" s="28"/>
      <c r="H67" s="14"/>
      <c r="I67" s="14"/>
    </row>
    <row r="69" spans="1:9" x14ac:dyDescent="0.2">
      <c r="A69" s="14" t="s">
        <v>45</v>
      </c>
    </row>
    <row r="70" spans="1:9" x14ac:dyDescent="0.2">
      <c r="A70" s="14" t="s">
        <v>46</v>
      </c>
    </row>
    <row r="71" spans="1:9" x14ac:dyDescent="0.2">
      <c r="A71" s="14" t="s">
        <v>1211</v>
      </c>
    </row>
    <row r="72" spans="1:9" x14ac:dyDescent="0.2">
      <c r="A72" s="14"/>
    </row>
    <row r="73" spans="1:9" x14ac:dyDescent="0.2">
      <c r="A73" s="14" t="s">
        <v>1212</v>
      </c>
    </row>
    <row r="74" spans="1:9" x14ac:dyDescent="0.2">
      <c r="A74" s="14" t="s">
        <v>1213</v>
      </c>
    </row>
    <row r="76" spans="1:9" x14ac:dyDescent="0.2">
      <c r="A76" s="14" t="s">
        <v>47</v>
      </c>
    </row>
    <row r="77" spans="1:9" x14ac:dyDescent="0.2">
      <c r="A77" s="14" t="s">
        <v>48</v>
      </c>
    </row>
    <row r="78" spans="1:9" x14ac:dyDescent="0.2">
      <c r="A78" s="14" t="s">
        <v>49</v>
      </c>
      <c r="B78" s="14"/>
      <c r="C78" s="30" t="s">
        <v>51</v>
      </c>
      <c r="D78" s="14" t="s">
        <v>50</v>
      </c>
    </row>
    <row r="79" spans="1:9" x14ac:dyDescent="0.2">
      <c r="A79" s="7" t="s">
        <v>1214</v>
      </c>
      <c r="C79" s="31">
        <v>5912.2902000000004</v>
      </c>
      <c r="D79" s="31">
        <v>6066.0907999999999</v>
      </c>
    </row>
    <row r="80" spans="1:9" x14ac:dyDescent="0.2">
      <c r="A80" s="7" t="s">
        <v>1215</v>
      </c>
      <c r="C80" s="31">
        <v>1509.2342000000001</v>
      </c>
      <c r="D80" s="31">
        <v>1509.2342000000001</v>
      </c>
    </row>
    <row r="81" spans="1:4" x14ac:dyDescent="0.2">
      <c r="A81" s="7" t="s">
        <v>1216</v>
      </c>
      <c r="C81" s="31">
        <v>1244.6487999999999</v>
      </c>
      <c r="D81" s="31">
        <v>1245.1049</v>
      </c>
    </row>
    <row r="82" spans="1:4" x14ac:dyDescent="0.2">
      <c r="A82" s="7" t="s">
        <v>1217</v>
      </c>
      <c r="C82" s="31">
        <v>1000</v>
      </c>
      <c r="D82" s="31">
        <v>1000</v>
      </c>
    </row>
    <row r="83" spans="1:4" x14ac:dyDescent="0.2">
      <c r="A83" s="7" t="s">
        <v>1218</v>
      </c>
      <c r="C83" s="31">
        <v>1055.0237</v>
      </c>
      <c r="D83" s="31">
        <v>1055.4285</v>
      </c>
    </row>
    <row r="84" spans="1:4" x14ac:dyDescent="0.2">
      <c r="A84" s="7" t="s">
        <v>1219</v>
      </c>
      <c r="C84" s="31">
        <v>3930.7130000000002</v>
      </c>
      <c r="D84" s="31">
        <v>4046.4090999999999</v>
      </c>
    </row>
    <row r="85" spans="1:4" x14ac:dyDescent="0.2">
      <c r="A85" s="7" t="s">
        <v>1220</v>
      </c>
      <c r="C85" s="31">
        <v>1000</v>
      </c>
      <c r="D85" s="31">
        <v>1000</v>
      </c>
    </row>
    <row r="86" spans="1:4" x14ac:dyDescent="0.2">
      <c r="A86" s="7" t="s">
        <v>1221</v>
      </c>
      <c r="C86" s="31">
        <v>1030.6948</v>
      </c>
      <c r="D86" s="31">
        <v>1033.5746999999999</v>
      </c>
    </row>
    <row r="87" spans="1:4" x14ac:dyDescent="0.2">
      <c r="A87" s="7" t="s">
        <v>1222</v>
      </c>
      <c r="C87" s="31">
        <v>3963.1986999999999</v>
      </c>
      <c r="D87" s="31">
        <v>4081.2952</v>
      </c>
    </row>
    <row r="88" spans="1:4" x14ac:dyDescent="0.2">
      <c r="A88" s="7" t="s">
        <v>1223</v>
      </c>
      <c r="C88" s="31">
        <v>1002.272</v>
      </c>
      <c r="D88" s="31">
        <v>1002.272</v>
      </c>
    </row>
    <row r="89" spans="1:4" x14ac:dyDescent="0.2">
      <c r="A89" s="7" t="s">
        <v>1224</v>
      </c>
      <c r="C89" s="31">
        <v>1021.7691</v>
      </c>
      <c r="D89" s="31">
        <v>1022.1842</v>
      </c>
    </row>
    <row r="90" spans="1:4" x14ac:dyDescent="0.2">
      <c r="A90" s="7" t="s">
        <v>1225</v>
      </c>
      <c r="C90" s="31">
        <v>16.724799999999998</v>
      </c>
      <c r="D90" s="31">
        <v>17.2225</v>
      </c>
    </row>
    <row r="91" spans="1:4" x14ac:dyDescent="0.2">
      <c r="A91" s="7" t="s">
        <v>1226</v>
      </c>
      <c r="C91" s="31">
        <v>16.724799999999998</v>
      </c>
      <c r="D91" s="31">
        <v>17.2225</v>
      </c>
    </row>
    <row r="92" spans="1:4" x14ac:dyDescent="0.2">
      <c r="A92" s="7" t="s">
        <v>1227</v>
      </c>
      <c r="C92" s="31">
        <v>10</v>
      </c>
      <c r="D92" s="31">
        <v>10</v>
      </c>
    </row>
    <row r="93" spans="1:4" x14ac:dyDescent="0.2">
      <c r="A93" s="7" t="s">
        <v>1228</v>
      </c>
      <c r="C93" s="31">
        <v>10</v>
      </c>
      <c r="D93" s="31">
        <v>10</v>
      </c>
    </row>
    <row r="95" spans="1:4" x14ac:dyDescent="0.2">
      <c r="A95" s="14" t="s">
        <v>56</v>
      </c>
    </row>
    <row r="96" spans="1:4" x14ac:dyDescent="0.2">
      <c r="A96" s="107" t="s">
        <v>57</v>
      </c>
      <c r="B96" s="108"/>
      <c r="C96" s="32" t="s">
        <v>58</v>
      </c>
    </row>
    <row r="97" spans="1:9" x14ac:dyDescent="0.2">
      <c r="A97" s="103" t="s">
        <v>1215</v>
      </c>
      <c r="B97" s="104"/>
      <c r="C97" s="33">
        <v>38.763467660000003</v>
      </c>
    </row>
    <row r="98" spans="1:9" x14ac:dyDescent="0.2">
      <c r="A98" s="103" t="s">
        <v>1216</v>
      </c>
      <c r="B98" s="104"/>
      <c r="C98" s="33">
        <v>31.51480214</v>
      </c>
    </row>
    <row r="99" spans="1:9" x14ac:dyDescent="0.2">
      <c r="A99" s="103" t="s">
        <v>1217</v>
      </c>
      <c r="B99" s="104"/>
      <c r="C99" s="33">
        <v>26.986234369999998</v>
      </c>
    </row>
    <row r="100" spans="1:9" x14ac:dyDescent="0.2">
      <c r="A100" s="103" t="s">
        <v>1218</v>
      </c>
      <c r="B100" s="104"/>
      <c r="C100" s="33">
        <v>28.1492012</v>
      </c>
    </row>
    <row r="101" spans="1:9" x14ac:dyDescent="0.2">
      <c r="A101" s="103" t="s">
        <v>1220</v>
      </c>
      <c r="B101" s="104"/>
      <c r="C101" s="33">
        <v>28.99542134</v>
      </c>
    </row>
    <row r="102" spans="1:9" x14ac:dyDescent="0.2">
      <c r="A102" s="103" t="s">
        <v>1221</v>
      </c>
      <c r="B102" s="104"/>
      <c r="C102" s="33">
        <v>27.055683599999998</v>
      </c>
    </row>
    <row r="103" spans="1:9" x14ac:dyDescent="0.2">
      <c r="A103" s="103" t="s">
        <v>1223</v>
      </c>
      <c r="B103" s="104"/>
      <c r="C103" s="33">
        <v>29.389017639999999</v>
      </c>
    </row>
    <row r="104" spans="1:9" x14ac:dyDescent="0.2">
      <c r="A104" s="103" t="s">
        <v>1224</v>
      </c>
      <c r="B104" s="104"/>
      <c r="C104" s="33">
        <v>29.57939481</v>
      </c>
    </row>
    <row r="105" spans="1:9" x14ac:dyDescent="0.2">
      <c r="A105" s="7" t="s">
        <v>59</v>
      </c>
    </row>
    <row r="106" spans="1:9" x14ac:dyDescent="0.2">
      <c r="A106" s="7" t="s">
        <v>60</v>
      </c>
    </row>
    <row r="108" spans="1:9" x14ac:dyDescent="0.2">
      <c r="A108" s="14" t="s">
        <v>1229</v>
      </c>
      <c r="D108" s="34">
        <v>0.16453982122553801</v>
      </c>
      <c r="E108" s="10" t="s">
        <v>61</v>
      </c>
    </row>
    <row r="110" spans="1:9" x14ac:dyDescent="0.2">
      <c r="A110" s="14" t="s">
        <v>62</v>
      </c>
      <c r="D110" s="30" t="s">
        <v>63</v>
      </c>
    </row>
    <row r="112" spans="1:9" x14ac:dyDescent="0.2">
      <c r="A112" s="62" t="s">
        <v>1230</v>
      </c>
      <c r="B112" s="63"/>
      <c r="C112" s="63"/>
      <c r="D112" s="63"/>
      <c r="E112" s="11"/>
      <c r="G112" s="11"/>
      <c r="H112" s="63"/>
      <c r="I112" s="63"/>
    </row>
    <row r="113" spans="1:9" x14ac:dyDescent="0.2">
      <c r="A113" s="63"/>
      <c r="B113" s="63"/>
      <c r="C113" s="63"/>
      <c r="D113" s="63"/>
      <c r="E113" s="11"/>
      <c r="G113" s="11"/>
      <c r="H113" s="63"/>
      <c r="I113" s="63"/>
    </row>
    <row r="114" spans="1:9" x14ac:dyDescent="0.2">
      <c r="A114" s="62" t="s">
        <v>1080</v>
      </c>
      <c r="B114" s="63"/>
      <c r="C114" s="63"/>
      <c r="D114" s="63"/>
      <c r="E114" s="11"/>
      <c r="G114" s="11"/>
      <c r="H114" s="63"/>
      <c r="I114" s="63"/>
    </row>
    <row r="115" spans="1:9" x14ac:dyDescent="0.2">
      <c r="A115" s="63"/>
      <c r="B115" s="63"/>
      <c r="C115" s="63"/>
      <c r="D115" s="63"/>
      <c r="E115" s="11"/>
      <c r="G115" s="11"/>
      <c r="H115" s="63"/>
      <c r="I115" s="63"/>
    </row>
    <row r="116" spans="1:9" x14ac:dyDescent="0.2">
      <c r="A116" s="63"/>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3"/>
      <c r="B119" s="63"/>
      <c r="C119" s="63"/>
      <c r="D119" s="63"/>
      <c r="E119" s="11"/>
      <c r="G119" s="11"/>
      <c r="H119" s="63"/>
      <c r="I119" s="63"/>
    </row>
    <row r="120" spans="1:9" x14ac:dyDescent="0.2">
      <c r="A120" s="63"/>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11"/>
      <c r="H123" s="63"/>
      <c r="I123" s="63"/>
    </row>
    <row r="124" spans="1:9" x14ac:dyDescent="0.2">
      <c r="A124" s="63"/>
      <c r="B124" s="63"/>
      <c r="C124" s="63"/>
      <c r="D124" s="63"/>
      <c r="E124" s="11"/>
      <c r="G124" s="11"/>
      <c r="H124" s="63"/>
      <c r="I124" s="63"/>
    </row>
    <row r="125" spans="1:9" x14ac:dyDescent="0.2">
      <c r="A125" s="63"/>
      <c r="B125" s="63"/>
      <c r="C125" s="63"/>
      <c r="D125" s="63"/>
      <c r="E125" s="11"/>
      <c r="G125" s="11"/>
      <c r="H125" s="63"/>
      <c r="I125" s="63"/>
    </row>
    <row r="126" spans="1:9" x14ac:dyDescent="0.2">
      <c r="A126" s="63"/>
      <c r="B126" s="63"/>
      <c r="C126" s="63"/>
      <c r="D126" s="63"/>
      <c r="E126" s="11"/>
      <c r="G126" s="11"/>
      <c r="H126" s="63"/>
      <c r="I126" s="63"/>
    </row>
    <row r="127" spans="1:9" x14ac:dyDescent="0.2">
      <c r="A127" s="63"/>
      <c r="B127" s="63"/>
      <c r="C127" s="63"/>
      <c r="D127" s="63"/>
      <c r="E127" s="11"/>
      <c r="G127" s="11"/>
      <c r="H127" s="63"/>
      <c r="I127" s="63"/>
    </row>
    <row r="128" spans="1:9" x14ac:dyDescent="0.2">
      <c r="A128" s="63"/>
      <c r="B128" s="63"/>
      <c r="C128" s="63"/>
      <c r="D128" s="63"/>
      <c r="E128" s="11"/>
      <c r="G128" s="11"/>
      <c r="H128" s="63"/>
      <c r="I128" s="63"/>
    </row>
    <row r="129" spans="1:9" x14ac:dyDescent="0.2">
      <c r="A129" s="63"/>
      <c r="B129" s="63"/>
      <c r="C129" s="63"/>
      <c r="D129" s="63"/>
      <c r="E129" s="11"/>
      <c r="G129" s="11"/>
      <c r="H129" s="63"/>
      <c r="I129" s="63"/>
    </row>
    <row r="130" spans="1:9" x14ac:dyDescent="0.2">
      <c r="A130" s="62" t="s">
        <v>1231</v>
      </c>
      <c r="B130" s="63"/>
      <c r="C130" s="63"/>
      <c r="D130" s="63"/>
      <c r="E130" s="11"/>
      <c r="G130" s="11"/>
      <c r="H130" s="63"/>
      <c r="I130" s="63"/>
    </row>
    <row r="131" spans="1:9" x14ac:dyDescent="0.2">
      <c r="A131" s="63"/>
      <c r="B131" s="63"/>
      <c r="C131" s="63"/>
      <c r="D131" s="63"/>
      <c r="E131" s="11"/>
      <c r="G131" s="11"/>
      <c r="H131" s="63"/>
      <c r="I131" s="63"/>
    </row>
    <row r="132" spans="1:9" x14ac:dyDescent="0.2">
      <c r="A132" s="62" t="s">
        <v>1553</v>
      </c>
      <c r="B132" s="63"/>
      <c r="C132" s="63"/>
      <c r="D132" s="63"/>
      <c r="E132" s="11"/>
      <c r="G132" s="11"/>
      <c r="H132" s="63"/>
      <c r="I132" s="63"/>
    </row>
    <row r="133" spans="1:9" x14ac:dyDescent="0.2">
      <c r="A133" s="63"/>
      <c r="B133" s="63"/>
      <c r="C133" s="63"/>
      <c r="D133" s="63"/>
      <c r="E133" s="11"/>
      <c r="G133" s="11"/>
      <c r="H133" s="63"/>
      <c r="I133" s="63"/>
    </row>
    <row r="134" spans="1:9" x14ac:dyDescent="0.2">
      <c r="A134" s="63"/>
      <c r="B134" s="63"/>
      <c r="C134" s="63"/>
      <c r="D134" s="63"/>
      <c r="E134" s="11"/>
      <c r="G134" s="11"/>
      <c r="H134" s="63"/>
      <c r="I134" s="63"/>
    </row>
    <row r="135" spans="1:9" x14ac:dyDescent="0.2">
      <c r="A135" s="63"/>
      <c r="B135" s="63"/>
      <c r="C135" s="63"/>
      <c r="D135" s="63"/>
      <c r="E135" s="11"/>
      <c r="G135" s="11"/>
      <c r="H135" s="63"/>
      <c r="I135" s="63"/>
    </row>
    <row r="136" spans="1:9" x14ac:dyDescent="0.2">
      <c r="A136" s="63"/>
      <c r="B136" s="63"/>
      <c r="C136" s="63"/>
      <c r="D136" s="63"/>
      <c r="E136" s="11"/>
      <c r="G136" s="11"/>
      <c r="H136" s="63"/>
      <c r="I136" s="63"/>
    </row>
    <row r="137" spans="1:9" x14ac:dyDescent="0.2">
      <c r="A137" s="63"/>
      <c r="B137" s="63"/>
      <c r="C137" s="63"/>
      <c r="D137" s="63"/>
      <c r="E137" s="11"/>
      <c r="G137" s="11"/>
      <c r="H137" s="63"/>
      <c r="I137" s="63"/>
    </row>
    <row r="138" spans="1:9" x14ac:dyDescent="0.2">
      <c r="A138" s="63"/>
      <c r="B138" s="63"/>
      <c r="C138" s="63"/>
      <c r="D138" s="63"/>
      <c r="E138" s="11"/>
      <c r="G138" s="11"/>
      <c r="H138" s="63"/>
      <c r="I138" s="63"/>
    </row>
    <row r="139" spans="1:9" x14ac:dyDescent="0.2">
      <c r="A139" s="63"/>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3"/>
      <c r="B144" s="63"/>
      <c r="C144" s="63"/>
      <c r="D144" s="63"/>
      <c r="E144" s="11"/>
      <c r="G144" s="11"/>
      <c r="H144" s="63"/>
      <c r="I144" s="63"/>
    </row>
    <row r="145" spans="1:9" x14ac:dyDescent="0.2">
      <c r="A145" s="63"/>
      <c r="B145" s="63"/>
      <c r="C145" s="63"/>
      <c r="D145" s="63"/>
      <c r="E145" s="11"/>
      <c r="G145" s="11"/>
      <c r="H145" s="63"/>
      <c r="I145" s="63"/>
    </row>
    <row r="146" spans="1:9" x14ac:dyDescent="0.2">
      <c r="A146" s="63"/>
      <c r="B146" s="63"/>
      <c r="C146" s="63"/>
      <c r="D146" s="63"/>
      <c r="E146" s="11"/>
      <c r="G146" s="11"/>
      <c r="H146" s="63"/>
      <c r="I146" s="63"/>
    </row>
    <row r="147" spans="1:9" x14ac:dyDescent="0.2">
      <c r="A147" s="63" t="s">
        <v>1084</v>
      </c>
      <c r="B147" s="63"/>
      <c r="C147" s="63"/>
      <c r="D147" s="63"/>
      <c r="E147" s="11"/>
      <c r="G147" s="11"/>
      <c r="H147" s="63"/>
      <c r="I147" s="63"/>
    </row>
    <row r="150" spans="1:9" x14ac:dyDescent="0.2">
      <c r="A150" s="63"/>
    </row>
    <row r="151" spans="1:9" x14ac:dyDescent="0.2">
      <c r="A151" s="64"/>
    </row>
  </sheetData>
  <mergeCells count="10">
    <mergeCell ref="A101:B101"/>
    <mergeCell ref="A102:B102"/>
    <mergeCell ref="A103:B103"/>
    <mergeCell ref="A104:B104"/>
    <mergeCell ref="A1:G1"/>
    <mergeCell ref="A96:B96"/>
    <mergeCell ref="A97:B97"/>
    <mergeCell ref="A98:B98"/>
    <mergeCell ref="A99:B99"/>
    <mergeCell ref="A100:B100"/>
  </mergeCells>
  <conditionalFormatting sqref="F2:F3">
    <cfRule type="cellIs" dxfId="118" priority="2" stopIfTrue="1" operator="between">
      <formula>0.009</formula>
      <formula>-0.009</formula>
    </cfRule>
  </conditionalFormatting>
  <conditionalFormatting sqref="F5:F65536">
    <cfRule type="cellIs" dxfId="11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2"/>
  <sheetViews>
    <sheetView workbookViewId="0">
      <selection sqref="A1:G1"/>
    </sheetView>
  </sheetViews>
  <sheetFormatPr defaultColWidth="9.109375" defaultRowHeight="10.199999999999999" x14ac:dyDescent="0.2"/>
  <cols>
    <col min="1" max="1" width="36.88671875" style="7" bestFit="1" customWidth="1"/>
    <col min="2" max="2" width="32.664062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9" s="1" customFormat="1" ht="13.8" x14ac:dyDescent="0.2">
      <c r="A1" s="105" t="s">
        <v>1494</v>
      </c>
      <c r="B1" s="106"/>
      <c r="C1" s="106"/>
      <c r="D1" s="106"/>
      <c r="E1" s="106"/>
      <c r="F1" s="106"/>
      <c r="G1" s="106"/>
    </row>
    <row r="2" spans="1:9" s="1" customFormat="1" ht="11.4" x14ac:dyDescent="0.2">
      <c r="E2" s="5"/>
      <c r="F2" s="9"/>
      <c r="G2" s="10"/>
    </row>
    <row r="3" spans="1:9" s="1" customFormat="1" ht="12" x14ac:dyDescent="0.2">
      <c r="A3" s="8" t="s">
        <v>7</v>
      </c>
      <c r="B3" s="2"/>
      <c r="C3" s="3"/>
      <c r="D3" s="3"/>
      <c r="E3" s="4"/>
      <c r="F3" s="9"/>
      <c r="G3" s="10"/>
    </row>
    <row r="4" spans="1:9" s="1" customFormat="1" ht="20.399999999999999" x14ac:dyDescent="0.2">
      <c r="A4" s="6" t="s">
        <v>2</v>
      </c>
      <c r="B4" s="6" t="s">
        <v>0</v>
      </c>
      <c r="C4" s="13" t="s">
        <v>1124</v>
      </c>
      <c r="D4" s="13" t="s">
        <v>1</v>
      </c>
      <c r="E4" s="52" t="s">
        <v>6</v>
      </c>
      <c r="F4" s="12" t="s">
        <v>3</v>
      </c>
      <c r="G4" s="12" t="s">
        <v>5</v>
      </c>
    </row>
    <row r="5" spans="1:9" x14ac:dyDescent="0.2">
      <c r="A5" s="16" t="s">
        <v>39</v>
      </c>
      <c r="B5" s="17"/>
      <c r="C5" s="17"/>
      <c r="D5" s="17"/>
      <c r="E5" s="18"/>
      <c r="F5" s="19"/>
      <c r="G5" s="18"/>
    </row>
    <row r="6" spans="1:9" x14ac:dyDescent="0.2">
      <c r="A6" s="21" t="s">
        <v>72</v>
      </c>
      <c r="B6" s="21" t="s">
        <v>71</v>
      </c>
      <c r="C6" s="21" t="s">
        <v>40</v>
      </c>
      <c r="D6" s="24">
        <v>1277300</v>
      </c>
      <c r="E6" s="22">
        <v>1223.8713923</v>
      </c>
      <c r="F6" s="23">
        <v>50.2411330921962</v>
      </c>
      <c r="G6" s="22">
        <v>7.4732188124500096</v>
      </c>
    </row>
    <row r="7" spans="1:9" x14ac:dyDescent="0.2">
      <c r="A7" s="21" t="s">
        <v>80</v>
      </c>
      <c r="B7" s="21" t="s">
        <v>79</v>
      </c>
      <c r="C7" s="21" t="s">
        <v>40</v>
      </c>
      <c r="D7" s="24">
        <v>500000</v>
      </c>
      <c r="E7" s="22">
        <v>526.21566670000004</v>
      </c>
      <c r="F7" s="23">
        <v>21.601674417921998</v>
      </c>
      <c r="G7" s="22">
        <v>7.68700078</v>
      </c>
    </row>
    <row r="8" spans="1:9" x14ac:dyDescent="0.2">
      <c r="A8" s="21" t="s">
        <v>1461</v>
      </c>
      <c r="B8" s="21" t="s">
        <v>1462</v>
      </c>
      <c r="C8" s="21" t="s">
        <v>40</v>
      </c>
      <c r="D8" s="24">
        <v>500000</v>
      </c>
      <c r="E8" s="22">
        <v>515.5468333</v>
      </c>
      <c r="F8" s="23">
        <v>21.163708237684201</v>
      </c>
      <c r="G8" s="22">
        <v>7.39124245</v>
      </c>
    </row>
    <row r="9" spans="1:9" x14ac:dyDescent="0.2">
      <c r="A9" s="20" t="s">
        <v>30</v>
      </c>
      <c r="B9" s="20"/>
      <c r="C9" s="20"/>
      <c r="D9" s="20"/>
      <c r="E9" s="25">
        <f>SUM(E6:E8)</f>
        <v>2265.6338922999998</v>
      </c>
      <c r="F9" s="26">
        <f>SUM(F6:F8)</f>
        <v>93.00651574780241</v>
      </c>
      <c r="G9" s="25"/>
      <c r="H9" s="14"/>
      <c r="I9" s="14"/>
    </row>
    <row r="10" spans="1:9" x14ac:dyDescent="0.2">
      <c r="A10" s="21"/>
      <c r="B10" s="21"/>
      <c r="C10" s="21"/>
      <c r="D10" s="21"/>
      <c r="E10" s="22"/>
      <c r="F10" s="23"/>
      <c r="G10" s="22"/>
    </row>
    <row r="11" spans="1:9" x14ac:dyDescent="0.2">
      <c r="A11" s="20" t="s">
        <v>1207</v>
      </c>
      <c r="B11" s="21"/>
      <c r="C11" s="21"/>
      <c r="D11" s="21"/>
      <c r="E11" s="22"/>
      <c r="F11" s="23"/>
      <c r="G11" s="22"/>
    </row>
    <row r="12" spans="1:9" x14ac:dyDescent="0.2">
      <c r="A12" s="21" t="s">
        <v>1208</v>
      </c>
      <c r="B12" s="21" t="s">
        <v>1209</v>
      </c>
      <c r="C12" s="21" t="s">
        <v>1210</v>
      </c>
      <c r="D12" s="24">
        <v>72.486999999999995</v>
      </c>
      <c r="E12" s="22">
        <v>8.3749973999999998</v>
      </c>
      <c r="F12" s="23">
        <v>0.34380194003019598</v>
      </c>
      <c r="G12" s="22">
        <v>5.49</v>
      </c>
    </row>
    <row r="13" spans="1:9" x14ac:dyDescent="0.2">
      <c r="A13" s="20" t="s">
        <v>30</v>
      </c>
      <c r="B13" s="20"/>
      <c r="C13" s="20"/>
      <c r="D13" s="20"/>
      <c r="E13" s="25">
        <f>SUM(E12:E12)</f>
        <v>8.3749973999999998</v>
      </c>
      <c r="F13" s="26">
        <f>SUM(F12:F12)</f>
        <v>0.34380194003019598</v>
      </c>
      <c r="G13" s="25"/>
      <c r="H13" s="14"/>
      <c r="I13" s="14"/>
    </row>
    <row r="14" spans="1:9" x14ac:dyDescent="0.2">
      <c r="A14" s="21"/>
      <c r="B14" s="21"/>
      <c r="C14" s="21"/>
      <c r="D14" s="21"/>
      <c r="E14" s="22"/>
      <c r="F14" s="23"/>
      <c r="G14" s="22"/>
    </row>
    <row r="15" spans="1:9" x14ac:dyDescent="0.2">
      <c r="A15" s="20" t="s">
        <v>42</v>
      </c>
      <c r="B15" s="20"/>
      <c r="C15" s="20"/>
      <c r="D15" s="20"/>
      <c r="E15" s="25">
        <f>E9+E13</f>
        <v>2274.0088897000001</v>
      </c>
      <c r="F15" s="26">
        <f>F9+F13</f>
        <v>93.3503176878326</v>
      </c>
      <c r="G15" s="25"/>
      <c r="H15" s="14"/>
      <c r="I15" s="14"/>
    </row>
    <row r="16" spans="1:9" x14ac:dyDescent="0.2">
      <c r="A16" s="20"/>
      <c r="B16" s="20"/>
      <c r="C16" s="20"/>
      <c r="D16" s="20"/>
      <c r="E16" s="25"/>
      <c r="F16" s="26"/>
      <c r="G16" s="25"/>
      <c r="H16" s="14"/>
      <c r="I16" s="14"/>
    </row>
    <row r="17" spans="1:9" x14ac:dyDescent="0.2">
      <c r="A17" s="20" t="s">
        <v>301</v>
      </c>
      <c r="B17" s="20"/>
      <c r="C17" s="20"/>
      <c r="D17" s="20"/>
      <c r="E17" s="25">
        <v>0.23169383500000004</v>
      </c>
      <c r="F17" s="26">
        <f>+E17/E21*100</f>
        <v>9.5112614561571277E-3</v>
      </c>
      <c r="G17" s="25"/>
      <c r="H17" s="14"/>
      <c r="I17" s="14"/>
    </row>
    <row r="18" spans="1:9" x14ac:dyDescent="0.2">
      <c r="A18" s="20"/>
      <c r="B18" s="20"/>
      <c r="C18" s="20"/>
      <c r="D18" s="20"/>
      <c r="E18" s="25"/>
      <c r="F18" s="26"/>
      <c r="G18" s="25"/>
      <c r="H18" s="14"/>
      <c r="I18" s="14"/>
    </row>
    <row r="19" spans="1:9" x14ac:dyDescent="0.2">
      <c r="A19" s="20" t="s">
        <v>44</v>
      </c>
      <c r="B19" s="20"/>
      <c r="C19" s="20"/>
      <c r="D19" s="20"/>
      <c r="E19" s="25">
        <f>E21-(E9+E13+E17)</f>
        <v>161.75422186500009</v>
      </c>
      <c r="F19" s="26">
        <f>F21-(F9+F13+F17)</f>
        <v>6.6401710507112455</v>
      </c>
      <c r="G19" s="25"/>
      <c r="H19" s="14"/>
      <c r="I19" s="14"/>
    </row>
    <row r="20" spans="1:9" x14ac:dyDescent="0.2">
      <c r="A20" s="20"/>
      <c r="B20" s="20"/>
      <c r="C20" s="20"/>
      <c r="D20" s="20"/>
      <c r="E20" s="25"/>
      <c r="F20" s="26"/>
      <c r="G20" s="25"/>
      <c r="H20" s="14"/>
      <c r="I20" s="14"/>
    </row>
    <row r="21" spans="1:9" x14ac:dyDescent="0.2">
      <c r="A21" s="27" t="s">
        <v>43</v>
      </c>
      <c r="B21" s="27"/>
      <c r="C21" s="27"/>
      <c r="D21" s="27"/>
      <c r="E21" s="28">
        <v>2435.9948054000001</v>
      </c>
      <c r="F21" s="29">
        <v>100</v>
      </c>
      <c r="G21" s="28"/>
      <c r="H21" s="14"/>
      <c r="I21" s="14"/>
    </row>
    <row r="23" spans="1:9" x14ac:dyDescent="0.2">
      <c r="A23" s="71" t="s">
        <v>1356</v>
      </c>
      <c r="B23" s="71"/>
      <c r="C23" s="71"/>
      <c r="D23" s="71"/>
      <c r="E23" s="72"/>
      <c r="F23" s="72"/>
      <c r="G23" s="72"/>
    </row>
    <row r="24" spans="1:9" x14ac:dyDescent="0.2">
      <c r="A24" s="73"/>
      <c r="B24" s="73"/>
      <c r="C24" s="73"/>
      <c r="D24" s="73"/>
      <c r="E24" s="26"/>
      <c r="F24" s="26"/>
      <c r="G24" s="26"/>
    </row>
    <row r="25" spans="1:9" x14ac:dyDescent="0.2">
      <c r="A25" s="74" t="s">
        <v>1357</v>
      </c>
      <c r="B25" s="75"/>
      <c r="C25" s="75"/>
      <c r="D25" s="73"/>
      <c r="E25" s="76" t="s">
        <v>1358</v>
      </c>
      <c r="F25" s="74" t="s">
        <v>3</v>
      </c>
      <c r="G25" s="26"/>
    </row>
    <row r="26" spans="1:9" x14ac:dyDescent="0.2">
      <c r="A26" s="75" t="s">
        <v>1360</v>
      </c>
      <c r="B26" s="75"/>
      <c r="C26" s="75"/>
      <c r="D26" s="75"/>
      <c r="E26" s="23">
        <v>500</v>
      </c>
      <c r="F26" s="23">
        <f>E26/$E$21*100</f>
        <v>20.525495329120705</v>
      </c>
      <c r="G26" s="23"/>
    </row>
    <row r="27" spans="1:9" x14ac:dyDescent="0.2">
      <c r="A27" s="79" t="s">
        <v>1361</v>
      </c>
      <c r="B27" s="80"/>
      <c r="C27" s="80"/>
      <c r="D27" s="79"/>
      <c r="E27" s="81">
        <f>SUM(E26:E26)</f>
        <v>500</v>
      </c>
      <c r="F27" s="81">
        <f>SUM(F26:F26)</f>
        <v>20.525495329120705</v>
      </c>
      <c r="G27" s="29"/>
    </row>
    <row r="29" spans="1:9" x14ac:dyDescent="0.2">
      <c r="A29" s="14" t="s">
        <v>1211</v>
      </c>
    </row>
    <row r="31" spans="1:9" ht="33.75" customHeight="1" x14ac:dyDescent="0.2">
      <c r="A31" s="109" t="s">
        <v>1363</v>
      </c>
      <c r="B31" s="109"/>
      <c r="C31" s="109"/>
      <c r="D31" s="109"/>
      <c r="E31" s="109"/>
      <c r="F31" s="109"/>
      <c r="G31" s="109"/>
    </row>
    <row r="33" spans="1:4" x14ac:dyDescent="0.2">
      <c r="A33" s="14" t="s">
        <v>47</v>
      </c>
    </row>
    <row r="34" spans="1:4" x14ac:dyDescent="0.2">
      <c r="A34" s="14" t="s">
        <v>48</v>
      </c>
    </row>
    <row r="35" spans="1:4" x14ac:dyDescent="0.2">
      <c r="A35" s="14" t="s">
        <v>49</v>
      </c>
      <c r="B35" s="14"/>
      <c r="C35" s="30" t="s">
        <v>51</v>
      </c>
      <c r="D35" s="14" t="s">
        <v>50</v>
      </c>
    </row>
    <row r="36" spans="1:4" x14ac:dyDescent="0.2">
      <c r="A36" s="7" t="s">
        <v>52</v>
      </c>
      <c r="C36" s="31">
        <v>10.359299999999999</v>
      </c>
      <c r="D36" s="31">
        <v>10.534000000000001</v>
      </c>
    </row>
    <row r="37" spans="1:4" x14ac:dyDescent="0.2">
      <c r="A37" s="7" t="s">
        <v>53</v>
      </c>
      <c r="C37" s="31">
        <v>10.2593</v>
      </c>
      <c r="D37" s="31">
        <v>10.3621</v>
      </c>
    </row>
    <row r="38" spans="1:4" x14ac:dyDescent="0.2">
      <c r="A38" s="7" t="s">
        <v>54</v>
      </c>
      <c r="C38" s="31">
        <v>10.390700000000001</v>
      </c>
      <c r="D38" s="31">
        <v>10.5905</v>
      </c>
    </row>
    <row r="39" spans="1:4" x14ac:dyDescent="0.2">
      <c r="A39" s="7" t="s">
        <v>55</v>
      </c>
      <c r="C39" s="31">
        <v>10.290699999999999</v>
      </c>
      <c r="D39" s="31">
        <v>10.398</v>
      </c>
    </row>
    <row r="41" spans="1:4" x14ac:dyDescent="0.2">
      <c r="A41" s="14" t="s">
        <v>56</v>
      </c>
    </row>
    <row r="42" spans="1:4" x14ac:dyDescent="0.2">
      <c r="A42" s="107" t="s">
        <v>57</v>
      </c>
      <c r="B42" s="108"/>
      <c r="C42" s="32" t="s">
        <v>58</v>
      </c>
    </row>
    <row r="43" spans="1:4" x14ac:dyDescent="0.2">
      <c r="A43" s="103" t="s">
        <v>53</v>
      </c>
      <c r="B43" s="104"/>
      <c r="C43" s="33">
        <v>7.0000000000000007E-2</v>
      </c>
    </row>
    <row r="44" spans="1:4" x14ac:dyDescent="0.2">
      <c r="A44" s="103" t="s">
        <v>55</v>
      </c>
      <c r="B44" s="104"/>
      <c r="C44" s="33">
        <v>0.09</v>
      </c>
    </row>
    <row r="45" spans="1:4" x14ac:dyDescent="0.2">
      <c r="A45" s="7" t="s">
        <v>59</v>
      </c>
    </row>
    <row r="46" spans="1:4" x14ac:dyDescent="0.2">
      <c r="A46" s="7" t="s">
        <v>60</v>
      </c>
    </row>
    <row r="48" spans="1:4" x14ac:dyDescent="0.2">
      <c r="A48" s="62" t="s">
        <v>1364</v>
      </c>
    </row>
    <row r="49" spans="1:9" x14ac:dyDescent="0.2">
      <c r="A49" s="62"/>
    </row>
    <row r="50" spans="1:9" x14ac:dyDescent="0.2">
      <c r="A50" s="63" t="s">
        <v>1495</v>
      </c>
    </row>
    <row r="51" spans="1:9" x14ac:dyDescent="0.2">
      <c r="A51" s="63" t="s">
        <v>1496</v>
      </c>
    </row>
    <row r="53" spans="1:9" x14ac:dyDescent="0.2">
      <c r="A53" s="14" t="s">
        <v>380</v>
      </c>
      <c r="D53" s="34">
        <v>24.813670509960499</v>
      </c>
      <c r="E53" s="10" t="s">
        <v>61</v>
      </c>
    </row>
    <row r="55" spans="1:9" x14ac:dyDescent="0.2">
      <c r="A55" s="14" t="s">
        <v>381</v>
      </c>
      <c r="D55" s="30" t="s">
        <v>63</v>
      </c>
    </row>
    <row r="57" spans="1:9" x14ac:dyDescent="0.2">
      <c r="A57" s="62" t="s">
        <v>1095</v>
      </c>
      <c r="B57" s="63"/>
      <c r="C57" s="63"/>
      <c r="D57" s="63"/>
      <c r="E57" s="11"/>
      <c r="G57" s="11"/>
      <c r="H57" s="63"/>
      <c r="I57" s="63"/>
    </row>
    <row r="58" spans="1:9" x14ac:dyDescent="0.2">
      <c r="A58" s="62"/>
      <c r="B58" s="63"/>
      <c r="C58" s="63"/>
      <c r="D58" s="63"/>
      <c r="E58" s="11"/>
      <c r="G58" s="11"/>
      <c r="H58" s="63"/>
      <c r="I58" s="63"/>
    </row>
    <row r="59" spans="1:9" x14ac:dyDescent="0.2">
      <c r="A59" s="62" t="s">
        <v>1080</v>
      </c>
      <c r="B59" s="63"/>
      <c r="C59" s="63"/>
      <c r="D59" s="63"/>
      <c r="E59" s="11"/>
      <c r="G59" s="11"/>
      <c r="H59" s="63"/>
      <c r="I59" s="63"/>
    </row>
    <row r="60" spans="1:9" x14ac:dyDescent="0.2">
      <c r="A60" s="63"/>
      <c r="B60" s="63"/>
      <c r="C60" s="63"/>
      <c r="D60" s="63"/>
      <c r="E60" s="11"/>
      <c r="G60" s="11"/>
      <c r="H60" s="63"/>
      <c r="I60" s="63"/>
    </row>
    <row r="61" spans="1:9" x14ac:dyDescent="0.2">
      <c r="A61" s="63"/>
      <c r="B61" s="63"/>
      <c r="C61" s="63"/>
      <c r="D61" s="63"/>
      <c r="E61" s="11"/>
      <c r="G61" s="11"/>
      <c r="H61" s="63"/>
      <c r="I61" s="63"/>
    </row>
    <row r="62" spans="1:9" x14ac:dyDescent="0.2">
      <c r="A62" s="63"/>
      <c r="B62" s="63"/>
      <c r="C62" s="63"/>
      <c r="D62" s="63"/>
      <c r="E62" s="11"/>
      <c r="G62" s="11"/>
      <c r="H62" s="63"/>
      <c r="I62" s="63"/>
    </row>
    <row r="63" spans="1:9" x14ac:dyDescent="0.2">
      <c r="A63" s="63"/>
      <c r="B63" s="63"/>
      <c r="C63" s="63"/>
      <c r="D63" s="63"/>
      <c r="E63" s="11"/>
      <c r="G63" s="11"/>
      <c r="H63" s="63"/>
      <c r="I63" s="63"/>
    </row>
    <row r="64" spans="1:9" x14ac:dyDescent="0.2">
      <c r="A64" s="63"/>
      <c r="B64" s="63"/>
      <c r="C64" s="63"/>
      <c r="D64" s="63"/>
      <c r="E64" s="11"/>
      <c r="G64" s="11"/>
      <c r="H64" s="63"/>
      <c r="I64" s="63"/>
    </row>
    <row r="65" spans="1:9" x14ac:dyDescent="0.2">
      <c r="A65" s="63"/>
      <c r="B65" s="63"/>
      <c r="C65" s="63"/>
      <c r="D65" s="63"/>
      <c r="E65" s="11"/>
      <c r="G65" s="11"/>
      <c r="H65" s="63"/>
      <c r="I65" s="63"/>
    </row>
    <row r="66" spans="1:9" x14ac:dyDescent="0.2">
      <c r="A66" s="63"/>
      <c r="B66" s="63"/>
      <c r="C66" s="63"/>
      <c r="D66" s="63"/>
      <c r="E66" s="11"/>
      <c r="G66" s="11"/>
      <c r="H66" s="63"/>
      <c r="I66" s="63"/>
    </row>
    <row r="67" spans="1:9" x14ac:dyDescent="0.2">
      <c r="A67" s="63"/>
      <c r="B67" s="63"/>
      <c r="C67" s="63"/>
      <c r="D67" s="63"/>
      <c r="E67" s="11"/>
      <c r="G67" s="11"/>
      <c r="H67" s="63"/>
      <c r="I67" s="63"/>
    </row>
    <row r="68" spans="1:9" x14ac:dyDescent="0.2">
      <c r="A68" s="63"/>
      <c r="B68" s="63"/>
      <c r="C68" s="63"/>
      <c r="D68" s="63"/>
      <c r="E68" s="11"/>
      <c r="G68" s="11"/>
      <c r="H68" s="63"/>
      <c r="I68" s="63"/>
    </row>
    <row r="69" spans="1:9" x14ac:dyDescent="0.2">
      <c r="A69" s="63"/>
      <c r="B69" s="63"/>
      <c r="C69" s="63"/>
      <c r="D69" s="63"/>
      <c r="E69" s="11"/>
      <c r="G69" s="11"/>
      <c r="H69" s="63"/>
      <c r="I69" s="63"/>
    </row>
    <row r="70" spans="1:9" x14ac:dyDescent="0.2">
      <c r="A70" s="63"/>
      <c r="B70" s="63"/>
      <c r="C70" s="63"/>
      <c r="D70" s="63"/>
      <c r="E70" s="11"/>
      <c r="G70" s="11"/>
      <c r="H70" s="63"/>
      <c r="I70" s="63"/>
    </row>
    <row r="71" spans="1:9" x14ac:dyDescent="0.2">
      <c r="A71" s="63"/>
      <c r="B71" s="63"/>
      <c r="C71" s="63"/>
      <c r="D71" s="63"/>
      <c r="E71" s="11"/>
      <c r="G71" s="11"/>
      <c r="H71" s="63"/>
      <c r="I71" s="63"/>
    </row>
    <row r="72" spans="1:9" x14ac:dyDescent="0.2">
      <c r="A72" s="63"/>
      <c r="B72" s="63"/>
      <c r="C72" s="63"/>
      <c r="D72" s="63"/>
      <c r="E72" s="11"/>
      <c r="G72" s="11"/>
      <c r="H72" s="63"/>
      <c r="I72" s="63"/>
    </row>
    <row r="73" spans="1:9" x14ac:dyDescent="0.2">
      <c r="A73" s="63"/>
      <c r="B73" s="63"/>
      <c r="C73" s="63"/>
      <c r="D73" s="63"/>
      <c r="E73" s="11"/>
      <c r="G73" s="11"/>
      <c r="H73" s="63"/>
      <c r="I73" s="63"/>
    </row>
    <row r="74" spans="1:9" x14ac:dyDescent="0.2">
      <c r="A74" s="63"/>
      <c r="B74" s="63"/>
      <c r="C74" s="63"/>
      <c r="D74" s="63"/>
      <c r="E74" s="11"/>
      <c r="G74" s="11"/>
      <c r="H74" s="63"/>
      <c r="I74" s="63"/>
    </row>
    <row r="75" spans="1:9" x14ac:dyDescent="0.2">
      <c r="A75" s="63"/>
      <c r="B75" s="63"/>
      <c r="C75" s="63"/>
      <c r="D75" s="63"/>
      <c r="E75" s="11"/>
      <c r="G75" s="11"/>
      <c r="H75" s="63"/>
      <c r="I75" s="63"/>
    </row>
    <row r="76" spans="1:9" x14ac:dyDescent="0.2">
      <c r="A76" s="62" t="s">
        <v>1497</v>
      </c>
      <c r="B76" s="63"/>
      <c r="C76" s="63"/>
      <c r="D76" s="63"/>
      <c r="E76" s="11"/>
      <c r="G76" s="11"/>
      <c r="H76" s="63"/>
      <c r="I76" s="63"/>
    </row>
    <row r="77" spans="1:9" x14ac:dyDescent="0.2">
      <c r="A77" s="63"/>
      <c r="B77" s="63"/>
      <c r="C77" s="63"/>
      <c r="D77" s="63"/>
      <c r="E77" s="11"/>
      <c r="G77" s="11"/>
      <c r="H77" s="63"/>
      <c r="I77" s="63"/>
    </row>
    <row r="78" spans="1:9" x14ac:dyDescent="0.2">
      <c r="A78" s="62" t="s">
        <v>1081</v>
      </c>
      <c r="B78" s="63"/>
      <c r="C78" s="63"/>
      <c r="D78" s="63"/>
      <c r="E78" s="11"/>
      <c r="G78" s="11"/>
      <c r="H78" s="63"/>
      <c r="I78" s="63"/>
    </row>
    <row r="79" spans="1:9" x14ac:dyDescent="0.2">
      <c r="A79" s="63"/>
      <c r="B79" s="63"/>
      <c r="C79" s="63"/>
      <c r="D79" s="63"/>
      <c r="E79" s="11"/>
      <c r="G79" s="11"/>
      <c r="H79" s="63"/>
      <c r="I79" s="63"/>
    </row>
    <row r="80" spans="1:9" x14ac:dyDescent="0.2">
      <c r="A80" s="63"/>
      <c r="B80" s="63"/>
      <c r="C80" s="63"/>
      <c r="D80" s="63"/>
      <c r="E80" s="11"/>
      <c r="G80" s="11"/>
      <c r="H80" s="63"/>
      <c r="I80" s="63"/>
    </row>
    <row r="81" spans="1:9" x14ac:dyDescent="0.2">
      <c r="A81" s="63"/>
      <c r="B81" s="63"/>
      <c r="C81" s="63"/>
      <c r="D81" s="63"/>
      <c r="E81" s="11"/>
      <c r="G81" s="11"/>
      <c r="H81" s="63"/>
      <c r="I81" s="63"/>
    </row>
    <row r="82" spans="1:9" x14ac:dyDescent="0.2">
      <c r="A82" s="63"/>
      <c r="B82" s="63"/>
      <c r="C82" s="63"/>
      <c r="D82" s="63"/>
      <c r="E82" s="11"/>
      <c r="G82" s="11"/>
      <c r="H82" s="63"/>
      <c r="I82" s="63"/>
    </row>
    <row r="83" spans="1:9" x14ac:dyDescent="0.2">
      <c r="A83" s="63"/>
      <c r="B83" s="63"/>
      <c r="C83" s="63"/>
      <c r="D83" s="63"/>
      <c r="E83" s="11"/>
      <c r="G83" s="11"/>
      <c r="H83" s="63"/>
      <c r="I83" s="63"/>
    </row>
    <row r="84" spans="1:9" x14ac:dyDescent="0.2">
      <c r="A84" s="63"/>
      <c r="B84" s="63"/>
      <c r="C84" s="63"/>
      <c r="D84" s="63"/>
      <c r="E84" s="11"/>
      <c r="G84" s="11"/>
      <c r="H84" s="63"/>
      <c r="I84" s="63"/>
    </row>
    <row r="85" spans="1:9" x14ac:dyDescent="0.2">
      <c r="A85" s="63"/>
      <c r="B85" s="63"/>
      <c r="C85" s="63"/>
      <c r="D85" s="63"/>
      <c r="E85" s="11"/>
      <c r="G85" s="11"/>
      <c r="H85" s="63"/>
      <c r="I85" s="63"/>
    </row>
    <row r="86" spans="1:9" x14ac:dyDescent="0.2">
      <c r="A86" s="63"/>
      <c r="B86" s="63"/>
      <c r="C86" s="63"/>
      <c r="D86" s="63"/>
      <c r="E86" s="11"/>
      <c r="G86" s="11"/>
      <c r="H86" s="63"/>
      <c r="I86" s="63"/>
    </row>
    <row r="87" spans="1:9" x14ac:dyDescent="0.2">
      <c r="A87" s="63"/>
      <c r="B87" s="63"/>
      <c r="C87" s="63"/>
      <c r="D87" s="63"/>
      <c r="E87" s="11"/>
      <c r="G87" s="11"/>
      <c r="H87" s="63"/>
      <c r="I87" s="63"/>
    </row>
    <row r="88" spans="1:9" x14ac:dyDescent="0.2">
      <c r="A88" s="63"/>
      <c r="B88" s="63"/>
      <c r="C88" s="63"/>
      <c r="D88" s="63"/>
      <c r="E88" s="11"/>
      <c r="G88" s="11"/>
      <c r="H88" s="63"/>
      <c r="I88" s="63"/>
    </row>
    <row r="89" spans="1:9" x14ac:dyDescent="0.2">
      <c r="A89" s="63"/>
      <c r="B89" s="63"/>
      <c r="C89" s="63"/>
      <c r="D89" s="63"/>
      <c r="E89" s="11"/>
      <c r="G89" s="11"/>
      <c r="H89" s="63"/>
      <c r="I89" s="63"/>
    </row>
    <row r="90" spans="1:9" x14ac:dyDescent="0.2">
      <c r="A90" s="63"/>
      <c r="B90" s="63"/>
      <c r="C90" s="63"/>
      <c r="D90" s="63"/>
      <c r="E90" s="11"/>
      <c r="G90" s="11"/>
      <c r="H90" s="63"/>
      <c r="I90" s="63"/>
    </row>
    <row r="91" spans="1:9" x14ac:dyDescent="0.2">
      <c r="A91" s="63"/>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110"/>
      <c r="B94" s="110"/>
      <c r="C94" s="110"/>
      <c r="D94" s="110"/>
      <c r="E94" s="110"/>
      <c r="F94" s="110"/>
      <c r="G94" s="110"/>
      <c r="H94" s="63"/>
      <c r="I94" s="63"/>
    </row>
    <row r="95" spans="1:9" x14ac:dyDescent="0.2">
      <c r="A95" s="63" t="s">
        <v>1084</v>
      </c>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4"/>
      <c r="B100" s="63"/>
      <c r="C100" s="63"/>
      <c r="D100" s="63"/>
      <c r="E100" s="11"/>
      <c r="G100" s="11"/>
      <c r="H100" s="63"/>
      <c r="I100" s="63"/>
    </row>
    <row r="101" spans="1:9" x14ac:dyDescent="0.2">
      <c r="A101" s="64"/>
      <c r="B101" s="63"/>
      <c r="C101" s="63"/>
      <c r="D101" s="63"/>
      <c r="E101" s="11"/>
      <c r="G101" s="11"/>
      <c r="H101" s="63"/>
      <c r="I101" s="63"/>
    </row>
    <row r="102" spans="1:9" x14ac:dyDescent="0.2">
      <c r="A102" s="63"/>
      <c r="B102" s="63"/>
      <c r="C102" s="63"/>
      <c r="D102" s="63"/>
      <c r="E102" s="11"/>
      <c r="G102" s="11"/>
      <c r="H102" s="63"/>
      <c r="I102" s="63"/>
    </row>
  </sheetData>
  <mergeCells count="6">
    <mergeCell ref="A94:G94"/>
    <mergeCell ref="A1:G1"/>
    <mergeCell ref="A31:G31"/>
    <mergeCell ref="A42:B42"/>
    <mergeCell ref="A43:B43"/>
    <mergeCell ref="A44:B44"/>
  </mergeCells>
  <conditionalFormatting sqref="F2:F3 F28:F30">
    <cfRule type="cellIs" dxfId="95" priority="4" stopIfTrue="1" operator="between">
      <formula>0.009</formula>
      <formula>-0.009</formula>
    </cfRule>
  </conditionalFormatting>
  <conditionalFormatting sqref="F5:F26">
    <cfRule type="cellIs" dxfId="94" priority="3" stopIfTrue="1" operator="between">
      <formula>0.009</formula>
      <formula>-0.009</formula>
    </cfRule>
  </conditionalFormatting>
  <conditionalFormatting sqref="F32:F93">
    <cfRule type="cellIs" dxfId="93" priority="1" stopIfTrue="1" operator="between">
      <formula>0.009</formula>
      <formula>-0.009</formula>
    </cfRule>
  </conditionalFormatting>
  <conditionalFormatting sqref="F95:F65536">
    <cfRule type="cellIs" dxfId="92"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8"/>
  <sheetViews>
    <sheetView workbookViewId="0">
      <selection sqref="A1:G1"/>
    </sheetView>
  </sheetViews>
  <sheetFormatPr defaultColWidth="9.109375" defaultRowHeight="10.199999999999999" x14ac:dyDescent="0.2"/>
  <cols>
    <col min="1" max="1" width="36.88671875" style="7" bestFit="1" customWidth="1"/>
    <col min="2" max="2" width="32.664062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1498</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1124</v>
      </c>
      <c r="D4" s="13" t="s">
        <v>1</v>
      </c>
      <c r="E4" s="52" t="s">
        <v>6</v>
      </c>
      <c r="F4" s="12" t="s">
        <v>3</v>
      </c>
      <c r="G4" s="12" t="s">
        <v>5</v>
      </c>
    </row>
    <row r="5" spans="1:7" x14ac:dyDescent="0.2">
      <c r="A5" s="16" t="s">
        <v>39</v>
      </c>
      <c r="B5" s="17"/>
      <c r="C5" s="17"/>
      <c r="D5" s="17"/>
      <c r="E5" s="18"/>
      <c r="F5" s="19"/>
      <c r="G5" s="18"/>
    </row>
    <row r="6" spans="1:7" x14ac:dyDescent="0.2">
      <c r="A6" s="21" t="s">
        <v>72</v>
      </c>
      <c r="B6" s="21" t="s">
        <v>71</v>
      </c>
      <c r="C6" s="21" t="s">
        <v>40</v>
      </c>
      <c r="D6" s="24">
        <v>9929400</v>
      </c>
      <c r="E6" s="22">
        <v>9514.0598179999997</v>
      </c>
      <c r="F6" s="23">
        <v>50.976523080359101</v>
      </c>
      <c r="G6" s="22">
        <v>7.4732188124500096</v>
      </c>
    </row>
    <row r="7" spans="1:7" x14ac:dyDescent="0.2">
      <c r="A7" s="21" t="s">
        <v>80</v>
      </c>
      <c r="B7" s="21" t="s">
        <v>79</v>
      </c>
      <c r="C7" s="21" t="s">
        <v>40</v>
      </c>
      <c r="D7" s="24">
        <v>2000000</v>
      </c>
      <c r="E7" s="22">
        <v>2104.8626666999999</v>
      </c>
      <c r="F7" s="23">
        <v>11.277896330546101</v>
      </c>
      <c r="G7" s="22">
        <v>7.68700078</v>
      </c>
    </row>
    <row r="8" spans="1:7" x14ac:dyDescent="0.2">
      <c r="A8" s="21" t="s">
        <v>78</v>
      </c>
      <c r="B8" s="21" t="s">
        <v>77</v>
      </c>
      <c r="C8" s="21" t="s">
        <v>40</v>
      </c>
      <c r="D8" s="24">
        <v>2000000</v>
      </c>
      <c r="E8" s="22">
        <v>2027.6759999999999</v>
      </c>
      <c r="F8" s="23">
        <v>10.864328624246401</v>
      </c>
      <c r="G8" s="22">
        <v>7.5175884999999996</v>
      </c>
    </row>
    <row r="9" spans="1:7" x14ac:dyDescent="0.2">
      <c r="A9" s="21" t="s">
        <v>1409</v>
      </c>
      <c r="B9" s="21" t="s">
        <v>1410</v>
      </c>
      <c r="C9" s="21" t="s">
        <v>40</v>
      </c>
      <c r="D9" s="24">
        <v>1500000</v>
      </c>
      <c r="E9" s="22">
        <v>1570.3151667</v>
      </c>
      <c r="F9" s="23">
        <v>8.4137801180598508</v>
      </c>
      <c r="G9" s="22">
        <v>7.3342302000000004</v>
      </c>
    </row>
    <row r="10" spans="1:7" x14ac:dyDescent="0.2">
      <c r="A10" s="21" t="s">
        <v>1461</v>
      </c>
      <c r="B10" s="21" t="s">
        <v>1462</v>
      </c>
      <c r="C10" s="21" t="s">
        <v>40</v>
      </c>
      <c r="D10" s="24">
        <v>1000000</v>
      </c>
      <c r="E10" s="22">
        <v>1031.0936667000001</v>
      </c>
      <c r="F10" s="23">
        <v>5.52462051994896</v>
      </c>
      <c r="G10" s="22">
        <v>7.39124245</v>
      </c>
    </row>
    <row r="11" spans="1:7" x14ac:dyDescent="0.2">
      <c r="A11" s="21" t="s">
        <v>1413</v>
      </c>
      <c r="B11" s="21" t="s">
        <v>1414</v>
      </c>
      <c r="C11" s="21" t="s">
        <v>40</v>
      </c>
      <c r="D11" s="24">
        <v>500000</v>
      </c>
      <c r="E11" s="22">
        <v>510.23991669999998</v>
      </c>
      <c r="F11" s="23">
        <v>2.7338756942612701</v>
      </c>
      <c r="G11" s="22">
        <v>7.3635215900000004</v>
      </c>
    </row>
    <row r="12" spans="1:7" x14ac:dyDescent="0.2">
      <c r="A12" s="21" t="s">
        <v>1354</v>
      </c>
      <c r="B12" s="21" t="s">
        <v>1355</v>
      </c>
      <c r="C12" s="21" t="s">
        <v>40</v>
      </c>
      <c r="D12" s="24">
        <v>500000</v>
      </c>
      <c r="E12" s="22">
        <v>485.101</v>
      </c>
      <c r="F12" s="23">
        <v>2.5991808750266601</v>
      </c>
      <c r="G12" s="22">
        <v>7.5049813857999901</v>
      </c>
    </row>
    <row r="13" spans="1:7" x14ac:dyDescent="0.2">
      <c r="A13" s="21" t="s">
        <v>82</v>
      </c>
      <c r="B13" s="21" t="s">
        <v>81</v>
      </c>
      <c r="C13" s="21" t="s">
        <v>40</v>
      </c>
      <c r="D13" s="24">
        <v>468680</v>
      </c>
      <c r="E13" s="22">
        <v>475.89465159999997</v>
      </c>
      <c r="F13" s="23">
        <v>2.5498530758876998</v>
      </c>
      <c r="G13" s="22">
        <v>7.5175884999999996</v>
      </c>
    </row>
    <row r="14" spans="1:7" x14ac:dyDescent="0.2">
      <c r="A14" s="21" t="s">
        <v>84</v>
      </c>
      <c r="B14" s="21" t="s">
        <v>83</v>
      </c>
      <c r="C14" s="21" t="s">
        <v>40</v>
      </c>
      <c r="D14" s="24">
        <v>312440</v>
      </c>
      <c r="E14" s="22">
        <v>316.22442949999999</v>
      </c>
      <c r="F14" s="23">
        <v>1.6943368275320401</v>
      </c>
      <c r="G14" s="22">
        <v>7.609979375</v>
      </c>
    </row>
    <row r="15" spans="1:7" x14ac:dyDescent="0.2">
      <c r="A15" s="21" t="s">
        <v>86</v>
      </c>
      <c r="B15" s="21" t="s">
        <v>85</v>
      </c>
      <c r="C15" s="21" t="s">
        <v>40</v>
      </c>
      <c r="D15" s="24">
        <v>52560</v>
      </c>
      <c r="E15" s="22">
        <v>53.238689800000003</v>
      </c>
      <c r="F15" s="23">
        <v>0.28525396636914202</v>
      </c>
      <c r="G15" s="22">
        <v>7.5995294199999996</v>
      </c>
    </row>
    <row r="16" spans="1:7" x14ac:dyDescent="0.2">
      <c r="A16" s="21" t="s">
        <v>88</v>
      </c>
      <c r="B16" s="21" t="s">
        <v>87</v>
      </c>
      <c r="C16" s="21" t="s">
        <v>40</v>
      </c>
      <c r="D16" s="24">
        <v>50000</v>
      </c>
      <c r="E16" s="22">
        <v>50.4324333</v>
      </c>
      <c r="F16" s="23">
        <v>0.27021798783020001</v>
      </c>
      <c r="G16" s="22">
        <v>7.6482631599999999</v>
      </c>
    </row>
    <row r="17" spans="1:9" x14ac:dyDescent="0.2">
      <c r="A17" s="21" t="s">
        <v>90</v>
      </c>
      <c r="B17" s="21" t="s">
        <v>89</v>
      </c>
      <c r="C17" s="21" t="s">
        <v>40</v>
      </c>
      <c r="D17" s="24">
        <v>41700</v>
      </c>
      <c r="E17" s="22">
        <v>40.598040400000002</v>
      </c>
      <c r="F17" s="23">
        <v>0.21752511367991401</v>
      </c>
      <c r="G17" s="22">
        <v>7.7150581650000003</v>
      </c>
    </row>
    <row r="18" spans="1:9" x14ac:dyDescent="0.2">
      <c r="A18" s="20" t="s">
        <v>30</v>
      </c>
      <c r="B18" s="20"/>
      <c r="C18" s="20"/>
      <c r="D18" s="20"/>
      <c r="E18" s="25">
        <f>SUM(E6:E17)</f>
        <v>18179.736479399999</v>
      </c>
      <c r="F18" s="26">
        <f>SUM(F6:F17)</f>
        <v>97.407392213747315</v>
      </c>
      <c r="G18" s="25"/>
      <c r="H18" s="14"/>
      <c r="I18" s="14"/>
    </row>
    <row r="19" spans="1:9" x14ac:dyDescent="0.2">
      <c r="A19" s="21"/>
      <c r="B19" s="21"/>
      <c r="C19" s="21"/>
      <c r="D19" s="21"/>
      <c r="E19" s="22"/>
      <c r="F19" s="23"/>
      <c r="G19" s="22"/>
    </row>
    <row r="20" spans="1:9" x14ac:dyDescent="0.2">
      <c r="A20" s="20" t="s">
        <v>42</v>
      </c>
      <c r="B20" s="20"/>
      <c r="C20" s="20"/>
      <c r="D20" s="20"/>
      <c r="E20" s="25">
        <f>E18</f>
        <v>18179.736479399999</v>
      </c>
      <c r="F20" s="26">
        <f>F18</f>
        <v>97.407392213747315</v>
      </c>
      <c r="G20" s="25"/>
      <c r="H20" s="14"/>
      <c r="I20" s="14"/>
    </row>
    <row r="21" spans="1:9" x14ac:dyDescent="0.2">
      <c r="A21" s="20"/>
      <c r="B21" s="20"/>
      <c r="C21" s="20"/>
      <c r="D21" s="20"/>
      <c r="E21" s="25"/>
      <c r="F21" s="26"/>
      <c r="G21" s="25"/>
      <c r="H21" s="14"/>
      <c r="I21" s="14"/>
    </row>
    <row r="22" spans="1:9" x14ac:dyDescent="0.2">
      <c r="A22" s="20" t="s">
        <v>301</v>
      </c>
      <c r="B22" s="20"/>
      <c r="C22" s="20"/>
      <c r="D22" s="20"/>
      <c r="E22" s="25">
        <v>4.7681360300000009</v>
      </c>
      <c r="F22" s="26">
        <f>+E22/E26*100</f>
        <v>2.5547768358963541E-2</v>
      </c>
      <c r="G22" s="25"/>
      <c r="H22" s="14"/>
      <c r="I22" s="14"/>
    </row>
    <row r="23" spans="1:9" x14ac:dyDescent="0.2">
      <c r="A23" s="20"/>
      <c r="B23" s="20"/>
      <c r="C23" s="20"/>
      <c r="D23" s="20"/>
      <c r="E23" s="25"/>
      <c r="F23" s="26"/>
      <c r="G23" s="25"/>
      <c r="H23" s="14"/>
      <c r="I23" s="14"/>
    </row>
    <row r="24" spans="1:9" x14ac:dyDescent="0.2">
      <c r="A24" s="20" t="s">
        <v>44</v>
      </c>
      <c r="B24" s="20"/>
      <c r="C24" s="20"/>
      <c r="D24" s="20"/>
      <c r="E24" s="25">
        <f>E26-(E18+E22)</f>
        <v>479.10608827000033</v>
      </c>
      <c r="F24" s="26">
        <f>F26-(F18+F22)</f>
        <v>2.5670600178937235</v>
      </c>
      <c r="G24" s="25"/>
      <c r="H24" s="14"/>
      <c r="I24" s="14"/>
    </row>
    <row r="25" spans="1:9" x14ac:dyDescent="0.2">
      <c r="A25" s="20"/>
      <c r="B25" s="20"/>
      <c r="C25" s="20"/>
      <c r="D25" s="20"/>
      <c r="E25" s="25"/>
      <c r="F25" s="26"/>
      <c r="G25" s="25"/>
      <c r="H25" s="14"/>
      <c r="I25" s="14"/>
    </row>
    <row r="26" spans="1:9" x14ac:dyDescent="0.2">
      <c r="A26" s="27" t="s">
        <v>43</v>
      </c>
      <c r="B26" s="27"/>
      <c r="C26" s="27"/>
      <c r="D26" s="27"/>
      <c r="E26" s="28">
        <v>18663.6107037</v>
      </c>
      <c r="F26" s="29">
        <v>100</v>
      </c>
      <c r="G26" s="28"/>
      <c r="H26" s="14"/>
      <c r="I26" s="14"/>
    </row>
    <row r="28" spans="1:9" x14ac:dyDescent="0.2">
      <c r="A28" s="71" t="s">
        <v>1356</v>
      </c>
      <c r="B28" s="71"/>
      <c r="C28" s="71"/>
      <c r="D28" s="71"/>
      <c r="E28" s="72"/>
      <c r="F28" s="72"/>
      <c r="G28" s="72"/>
    </row>
    <row r="29" spans="1:9" x14ac:dyDescent="0.2">
      <c r="A29" s="73"/>
      <c r="B29" s="73"/>
      <c r="C29" s="73"/>
      <c r="D29" s="73"/>
      <c r="E29" s="26"/>
      <c r="F29" s="26"/>
      <c r="G29" s="26"/>
    </row>
    <row r="30" spans="1:9" x14ac:dyDescent="0.2">
      <c r="A30" s="74" t="s">
        <v>1357</v>
      </c>
      <c r="B30" s="75"/>
      <c r="C30" s="75"/>
      <c r="D30" s="73"/>
      <c r="E30" s="76" t="s">
        <v>1358</v>
      </c>
      <c r="F30" s="74" t="s">
        <v>3</v>
      </c>
      <c r="G30" s="26"/>
    </row>
    <row r="31" spans="1:9" x14ac:dyDescent="0.2">
      <c r="A31" s="75" t="s">
        <v>1415</v>
      </c>
      <c r="B31" s="75"/>
      <c r="C31" s="75"/>
      <c r="D31" s="75"/>
      <c r="E31" s="23">
        <v>1500</v>
      </c>
      <c r="F31" s="23">
        <f>E31/$E$26*100</f>
        <v>8.0370300464027036</v>
      </c>
      <c r="G31" s="23"/>
    </row>
    <row r="32" spans="1:9" x14ac:dyDescent="0.2">
      <c r="A32" s="75" t="s">
        <v>1359</v>
      </c>
      <c r="B32" s="75"/>
      <c r="C32" s="75"/>
      <c r="D32" s="75"/>
      <c r="E32" s="23">
        <v>1500</v>
      </c>
      <c r="F32" s="23">
        <f t="shared" ref="F32:F37" si="0">E32/$E$26*100</f>
        <v>8.0370300464027036</v>
      </c>
      <c r="G32" s="23"/>
    </row>
    <row r="33" spans="1:7" x14ac:dyDescent="0.2">
      <c r="A33" s="75" t="s">
        <v>1359</v>
      </c>
      <c r="B33" s="75"/>
      <c r="C33" s="75"/>
      <c r="D33" s="75"/>
      <c r="E33" s="23">
        <v>1500</v>
      </c>
      <c r="F33" s="23">
        <f t="shared" si="0"/>
        <v>8.0370300464027036</v>
      </c>
      <c r="G33" s="23"/>
    </row>
    <row r="34" spans="1:7" x14ac:dyDescent="0.2">
      <c r="A34" s="75" t="s">
        <v>1360</v>
      </c>
      <c r="B34" s="75"/>
      <c r="C34" s="75"/>
      <c r="D34" s="75"/>
      <c r="E34" s="23">
        <v>1000</v>
      </c>
      <c r="F34" s="23">
        <f t="shared" si="0"/>
        <v>5.3580200309351351</v>
      </c>
      <c r="G34" s="23"/>
    </row>
    <row r="35" spans="1:7" x14ac:dyDescent="0.2">
      <c r="A35" s="75" t="s">
        <v>1415</v>
      </c>
      <c r="B35" s="75"/>
      <c r="C35" s="75"/>
      <c r="D35" s="75"/>
      <c r="E35" s="23">
        <v>1000</v>
      </c>
      <c r="F35" s="23">
        <f t="shared" si="0"/>
        <v>5.3580200309351351</v>
      </c>
      <c r="G35" s="23"/>
    </row>
    <row r="36" spans="1:7" x14ac:dyDescent="0.2">
      <c r="A36" s="75" t="s">
        <v>1359</v>
      </c>
      <c r="B36" s="75"/>
      <c r="C36" s="75"/>
      <c r="D36" s="75"/>
      <c r="E36" s="23">
        <v>1000</v>
      </c>
      <c r="F36" s="23">
        <f t="shared" si="0"/>
        <v>5.3580200309351351</v>
      </c>
      <c r="G36" s="23"/>
    </row>
    <row r="37" spans="1:7" x14ac:dyDescent="0.2">
      <c r="A37" s="75" t="s">
        <v>1359</v>
      </c>
      <c r="B37" s="75"/>
      <c r="C37" s="75"/>
      <c r="D37" s="75"/>
      <c r="E37" s="23">
        <v>1000</v>
      </c>
      <c r="F37" s="23">
        <f t="shared" si="0"/>
        <v>5.3580200309351351</v>
      </c>
      <c r="G37" s="23"/>
    </row>
    <row r="38" spans="1:7" x14ac:dyDescent="0.2">
      <c r="A38" s="79" t="s">
        <v>1361</v>
      </c>
      <c r="B38" s="80"/>
      <c r="C38" s="80"/>
      <c r="D38" s="79"/>
      <c r="E38" s="81">
        <f>SUM(E31:E37)</f>
        <v>8500</v>
      </c>
      <c r="F38" s="81">
        <f>SUM(F31:F37)</f>
        <v>45.543170262948657</v>
      </c>
      <c r="G38" s="29"/>
    </row>
    <row r="40" spans="1:7" ht="34.5" customHeight="1" x14ac:dyDescent="0.2">
      <c r="A40" s="109" t="s">
        <v>1363</v>
      </c>
      <c r="B40" s="109"/>
      <c r="C40" s="109"/>
      <c r="D40" s="109"/>
      <c r="E40" s="109"/>
      <c r="F40" s="109"/>
      <c r="G40" s="109"/>
    </row>
    <row r="42" spans="1:7" x14ac:dyDescent="0.2">
      <c r="A42" s="14" t="s">
        <v>47</v>
      </c>
    </row>
    <row r="43" spans="1:7" x14ac:dyDescent="0.2">
      <c r="A43" s="14" t="s">
        <v>48</v>
      </c>
    </row>
    <row r="44" spans="1:7" x14ac:dyDescent="0.2">
      <c r="A44" s="14" t="s">
        <v>49</v>
      </c>
      <c r="B44" s="14"/>
      <c r="C44" s="30" t="s">
        <v>51</v>
      </c>
      <c r="D44" s="14" t="s">
        <v>50</v>
      </c>
    </row>
    <row r="45" spans="1:7" x14ac:dyDescent="0.2">
      <c r="A45" s="7" t="s">
        <v>1499</v>
      </c>
      <c r="C45" s="31">
        <v>58.5167</v>
      </c>
      <c r="D45" s="31">
        <v>59.515999999999998</v>
      </c>
    </row>
    <row r="46" spans="1:7" x14ac:dyDescent="0.2">
      <c r="A46" s="7" t="s">
        <v>1500</v>
      </c>
      <c r="C46" s="31">
        <v>10.714499999999999</v>
      </c>
      <c r="D46" s="31">
        <v>10.645099999999999</v>
      </c>
    </row>
    <row r="47" spans="1:7" x14ac:dyDescent="0.2">
      <c r="A47" s="7" t="s">
        <v>1501</v>
      </c>
      <c r="C47" s="31">
        <v>64.115700000000004</v>
      </c>
      <c r="D47" s="31">
        <v>65.389700000000005</v>
      </c>
    </row>
    <row r="48" spans="1:7" x14ac:dyDescent="0.2">
      <c r="A48" s="7" t="s">
        <v>1502</v>
      </c>
      <c r="C48" s="31">
        <v>11.974600000000001</v>
      </c>
      <c r="D48" s="31">
        <v>11.8483</v>
      </c>
    </row>
    <row r="50" spans="1:5" x14ac:dyDescent="0.2">
      <c r="A50" s="14" t="s">
        <v>56</v>
      </c>
    </row>
    <row r="51" spans="1:5" x14ac:dyDescent="0.2">
      <c r="A51" s="107" t="s">
        <v>57</v>
      </c>
      <c r="B51" s="108"/>
      <c r="C51" s="32" t="s">
        <v>58</v>
      </c>
    </row>
    <row r="52" spans="1:5" x14ac:dyDescent="0.2">
      <c r="A52" s="103" t="s">
        <v>1500</v>
      </c>
      <c r="B52" s="104"/>
      <c r="C52" s="33">
        <v>0.25</v>
      </c>
    </row>
    <row r="53" spans="1:5" x14ac:dyDescent="0.2">
      <c r="A53" s="103" t="s">
        <v>1502</v>
      </c>
      <c r="B53" s="104"/>
      <c r="C53" s="33">
        <v>0.36</v>
      </c>
    </row>
    <row r="54" spans="1:5" x14ac:dyDescent="0.2">
      <c r="A54" s="7" t="s">
        <v>59</v>
      </c>
    </row>
    <row r="55" spans="1:5" x14ac:dyDescent="0.2">
      <c r="A55" s="7" t="s">
        <v>60</v>
      </c>
    </row>
    <row r="57" spans="1:5" x14ac:dyDescent="0.2">
      <c r="A57" s="62" t="s">
        <v>1364</v>
      </c>
    </row>
    <row r="58" spans="1:5" x14ac:dyDescent="0.2">
      <c r="A58" s="62"/>
    </row>
    <row r="59" spans="1:5" x14ac:dyDescent="0.2">
      <c r="A59" s="63" t="s">
        <v>1503</v>
      </c>
    </row>
    <row r="60" spans="1:5" x14ac:dyDescent="0.2">
      <c r="A60" s="63" t="s">
        <v>1504</v>
      </c>
    </row>
    <row r="62" spans="1:5" x14ac:dyDescent="0.2">
      <c r="A62" s="14" t="s">
        <v>380</v>
      </c>
      <c r="D62" s="34">
        <v>25.3949664553224</v>
      </c>
      <c r="E62" s="10" t="s">
        <v>61</v>
      </c>
    </row>
    <row r="64" spans="1:5" x14ac:dyDescent="0.2">
      <c r="A64" s="14" t="s">
        <v>381</v>
      </c>
      <c r="D64" s="30" t="s">
        <v>63</v>
      </c>
    </row>
    <row r="66" spans="1:9" x14ac:dyDescent="0.2">
      <c r="A66" s="62" t="s">
        <v>1367</v>
      </c>
      <c r="B66" s="63"/>
      <c r="C66" s="63"/>
      <c r="D66" s="63"/>
      <c r="E66" s="11"/>
      <c r="G66" s="11"/>
      <c r="H66" s="63"/>
      <c r="I66" s="63"/>
    </row>
    <row r="67" spans="1:9" x14ac:dyDescent="0.2">
      <c r="A67" s="62"/>
      <c r="B67" s="63"/>
      <c r="C67" s="63"/>
      <c r="D67" s="63"/>
      <c r="E67" s="11"/>
      <c r="G67" s="11"/>
      <c r="H67" s="63"/>
      <c r="I67" s="63"/>
    </row>
    <row r="68" spans="1:9" x14ac:dyDescent="0.2">
      <c r="A68" s="62" t="s">
        <v>1080</v>
      </c>
      <c r="B68" s="63"/>
      <c r="C68" s="63"/>
      <c r="D68" s="63"/>
      <c r="E68" s="11"/>
      <c r="G68" s="11"/>
      <c r="H68" s="63"/>
      <c r="I68" s="63"/>
    </row>
    <row r="69" spans="1:9" x14ac:dyDescent="0.2">
      <c r="A69" s="64"/>
      <c r="B69" s="63"/>
      <c r="C69" s="63"/>
      <c r="D69" s="63"/>
      <c r="E69" s="11"/>
      <c r="G69" s="11"/>
      <c r="H69" s="63"/>
      <c r="I69" s="63"/>
    </row>
    <row r="70" spans="1:9" x14ac:dyDescent="0.2">
      <c r="A70" s="63"/>
      <c r="B70" s="63"/>
      <c r="C70" s="63"/>
      <c r="D70" s="63"/>
      <c r="E70" s="11"/>
      <c r="G70" s="11"/>
      <c r="H70" s="63"/>
      <c r="I70" s="63"/>
    </row>
    <row r="71" spans="1:9" x14ac:dyDescent="0.2">
      <c r="A71" s="63"/>
      <c r="B71" s="63"/>
      <c r="C71" s="63"/>
      <c r="D71" s="63"/>
      <c r="E71" s="11"/>
      <c r="G71" s="11"/>
      <c r="H71" s="63"/>
      <c r="I71" s="63"/>
    </row>
    <row r="72" spans="1:9" x14ac:dyDescent="0.2">
      <c r="A72" s="63"/>
      <c r="B72" s="63"/>
      <c r="C72" s="63"/>
      <c r="D72" s="63"/>
      <c r="E72" s="11"/>
      <c r="G72" s="11"/>
      <c r="H72" s="63"/>
      <c r="I72" s="63"/>
    </row>
    <row r="73" spans="1:9" x14ac:dyDescent="0.2">
      <c r="A73" s="63"/>
      <c r="B73" s="63"/>
      <c r="C73" s="63"/>
      <c r="D73" s="63"/>
      <c r="E73" s="11"/>
      <c r="G73" s="11"/>
      <c r="H73" s="63"/>
      <c r="I73" s="63"/>
    </row>
    <row r="74" spans="1:9" x14ac:dyDescent="0.2">
      <c r="A74" s="63"/>
      <c r="B74" s="63"/>
      <c r="C74" s="63"/>
      <c r="D74" s="63"/>
      <c r="E74" s="11"/>
      <c r="G74" s="11"/>
      <c r="H74" s="63"/>
      <c r="I74" s="63"/>
    </row>
    <row r="75" spans="1:9" x14ac:dyDescent="0.2">
      <c r="A75" s="63"/>
      <c r="B75" s="63"/>
      <c r="C75" s="63"/>
      <c r="D75" s="63"/>
      <c r="E75" s="11"/>
      <c r="G75" s="11"/>
      <c r="H75" s="63"/>
      <c r="I75" s="63"/>
    </row>
    <row r="76" spans="1:9" x14ac:dyDescent="0.2">
      <c r="A76" s="63"/>
      <c r="B76" s="63"/>
      <c r="C76" s="63"/>
      <c r="D76" s="63"/>
      <c r="E76" s="11"/>
      <c r="G76" s="11"/>
      <c r="H76" s="63"/>
      <c r="I76" s="63"/>
    </row>
    <row r="77" spans="1:9" x14ac:dyDescent="0.2">
      <c r="A77" s="63"/>
      <c r="B77" s="63"/>
      <c r="C77" s="63"/>
      <c r="D77" s="63"/>
      <c r="E77" s="11"/>
      <c r="G77" s="11"/>
      <c r="H77" s="63"/>
      <c r="I77" s="63"/>
    </row>
    <row r="78" spans="1:9" x14ac:dyDescent="0.2">
      <c r="A78" s="63"/>
      <c r="B78" s="63"/>
      <c r="C78" s="63"/>
      <c r="D78" s="63"/>
      <c r="E78" s="11"/>
      <c r="G78" s="11"/>
      <c r="H78" s="63"/>
      <c r="I78" s="63"/>
    </row>
    <row r="79" spans="1:9" x14ac:dyDescent="0.2">
      <c r="A79" s="63"/>
      <c r="B79" s="63"/>
      <c r="C79" s="63"/>
      <c r="D79" s="63"/>
      <c r="E79" s="11"/>
      <c r="G79" s="11"/>
      <c r="H79" s="63"/>
      <c r="I79" s="63"/>
    </row>
    <row r="80" spans="1:9" x14ac:dyDescent="0.2">
      <c r="A80" s="63"/>
      <c r="B80" s="63"/>
      <c r="C80" s="63"/>
      <c r="D80" s="63"/>
      <c r="E80" s="11"/>
      <c r="G80" s="11"/>
      <c r="H80" s="63"/>
      <c r="I80" s="63"/>
    </row>
    <row r="81" spans="1:9" x14ac:dyDescent="0.2">
      <c r="A81" s="63"/>
      <c r="B81" s="63"/>
      <c r="C81" s="63"/>
      <c r="D81" s="63"/>
      <c r="E81" s="11"/>
      <c r="G81" s="11"/>
      <c r="H81" s="63"/>
      <c r="I81" s="63"/>
    </row>
    <row r="82" spans="1:9" x14ac:dyDescent="0.2">
      <c r="A82" s="63"/>
      <c r="B82" s="63"/>
      <c r="C82" s="63"/>
      <c r="D82" s="63"/>
      <c r="E82" s="11"/>
      <c r="G82" s="11"/>
      <c r="H82" s="63"/>
      <c r="I82" s="63"/>
    </row>
    <row r="83" spans="1:9" x14ac:dyDescent="0.2">
      <c r="A83" s="92" t="s">
        <v>1505</v>
      </c>
      <c r="B83" s="93"/>
      <c r="C83" s="93"/>
      <c r="D83" s="93"/>
      <c r="E83" s="93"/>
      <c r="F83" s="93"/>
      <c r="G83" s="93"/>
      <c r="H83" s="63"/>
      <c r="I83" s="63"/>
    </row>
    <row r="84" spans="1:9" x14ac:dyDescent="0.2">
      <c r="A84" s="63"/>
      <c r="B84" s="63"/>
      <c r="C84" s="63"/>
      <c r="D84" s="63"/>
      <c r="E84" s="11"/>
      <c r="G84" s="11"/>
      <c r="H84" s="63"/>
      <c r="I84" s="63"/>
    </row>
    <row r="85" spans="1:9" x14ac:dyDescent="0.2">
      <c r="A85" s="62" t="s">
        <v>1081</v>
      </c>
      <c r="B85" s="63"/>
      <c r="C85" s="63"/>
      <c r="D85" s="63"/>
      <c r="E85" s="11"/>
      <c r="G85" s="11"/>
      <c r="H85" s="63"/>
      <c r="I85" s="63"/>
    </row>
    <row r="86" spans="1:9" x14ac:dyDescent="0.2">
      <c r="A86" s="63"/>
      <c r="B86" s="63"/>
      <c r="C86" s="63"/>
      <c r="D86" s="63"/>
      <c r="E86" s="11"/>
      <c r="G86" s="11"/>
      <c r="H86" s="63"/>
      <c r="I86" s="63"/>
    </row>
    <row r="87" spans="1:9" x14ac:dyDescent="0.2">
      <c r="A87" s="63"/>
      <c r="B87" s="63"/>
      <c r="C87" s="63"/>
      <c r="D87" s="63"/>
      <c r="E87" s="11"/>
      <c r="G87" s="11"/>
      <c r="H87" s="63"/>
      <c r="I87" s="63"/>
    </row>
    <row r="88" spans="1:9" x14ac:dyDescent="0.2">
      <c r="A88" s="63"/>
      <c r="B88" s="63"/>
      <c r="C88" s="63"/>
      <c r="D88" s="63"/>
      <c r="E88" s="11"/>
      <c r="G88" s="11"/>
      <c r="H88" s="63"/>
      <c r="I88" s="63"/>
    </row>
    <row r="89" spans="1:9" x14ac:dyDescent="0.2">
      <c r="A89" s="63"/>
      <c r="B89" s="63"/>
      <c r="C89" s="63"/>
      <c r="D89" s="63"/>
      <c r="E89" s="11"/>
      <c r="G89" s="11"/>
      <c r="H89" s="63"/>
      <c r="I89" s="63"/>
    </row>
    <row r="90" spans="1:9" x14ac:dyDescent="0.2">
      <c r="A90" s="63"/>
      <c r="B90" s="63"/>
      <c r="C90" s="63"/>
      <c r="D90" s="63"/>
      <c r="E90" s="11"/>
      <c r="G90" s="11"/>
      <c r="H90" s="63"/>
      <c r="I90" s="63"/>
    </row>
    <row r="91" spans="1:9" x14ac:dyDescent="0.2">
      <c r="A91" s="63"/>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63"/>
      <c r="B94" s="63"/>
      <c r="C94" s="63"/>
      <c r="D94" s="63"/>
      <c r="E94" s="11"/>
      <c r="G94" s="11"/>
      <c r="H94" s="63"/>
      <c r="I94" s="63"/>
    </row>
    <row r="95" spans="1:9" x14ac:dyDescent="0.2">
      <c r="A95" s="63"/>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3"/>
      <c r="B100" s="63"/>
      <c r="C100" s="63"/>
      <c r="D100" s="63"/>
      <c r="E100" s="11"/>
      <c r="G100" s="11"/>
      <c r="H100" s="63"/>
      <c r="I100" s="63"/>
    </row>
    <row r="101" spans="1:9" x14ac:dyDescent="0.2">
      <c r="A101" s="63"/>
      <c r="B101" s="63"/>
      <c r="C101" s="63"/>
      <c r="D101" s="63"/>
      <c r="E101" s="11"/>
      <c r="G101" s="11"/>
      <c r="H101" s="63"/>
      <c r="I101" s="63"/>
    </row>
    <row r="102" spans="1:9" x14ac:dyDescent="0.2">
      <c r="A102" s="63" t="s">
        <v>1084</v>
      </c>
      <c r="B102" s="63"/>
      <c r="C102" s="63"/>
      <c r="D102" s="63"/>
      <c r="E102" s="11"/>
      <c r="G102" s="11"/>
      <c r="H102" s="63"/>
      <c r="I102" s="63"/>
    </row>
    <row r="103" spans="1:9" x14ac:dyDescent="0.2">
      <c r="A103" s="64"/>
      <c r="B103" s="63"/>
      <c r="C103" s="63"/>
      <c r="D103" s="63"/>
      <c r="E103" s="11"/>
      <c r="G103" s="11"/>
      <c r="H103" s="63"/>
      <c r="I103" s="63"/>
    </row>
    <row r="104" spans="1:9" x14ac:dyDescent="0.2">
      <c r="A104" s="63"/>
      <c r="B104" s="63"/>
      <c r="C104" s="63"/>
      <c r="D104" s="63"/>
      <c r="E104" s="11"/>
      <c r="G104" s="11"/>
      <c r="H104" s="63"/>
      <c r="I104" s="63"/>
    </row>
    <row r="106" spans="1:9" x14ac:dyDescent="0.2">
      <c r="A106" s="63"/>
    </row>
    <row r="107" spans="1:9" x14ac:dyDescent="0.2">
      <c r="A107" s="64"/>
    </row>
    <row r="108" spans="1:9" x14ac:dyDescent="0.2">
      <c r="A108" s="64"/>
    </row>
  </sheetData>
  <mergeCells count="5">
    <mergeCell ref="A1:G1"/>
    <mergeCell ref="A40:G40"/>
    <mergeCell ref="A51:B51"/>
    <mergeCell ref="A52:B52"/>
    <mergeCell ref="A53:B53"/>
  </mergeCells>
  <conditionalFormatting sqref="F2:F3 F39">
    <cfRule type="cellIs" dxfId="91" priority="4" stopIfTrue="1" operator="between">
      <formula>0.009</formula>
      <formula>-0.009</formula>
    </cfRule>
  </conditionalFormatting>
  <conditionalFormatting sqref="F5:F37">
    <cfRule type="cellIs" dxfId="90" priority="3" stopIfTrue="1" operator="between">
      <formula>0.009</formula>
      <formula>-0.009</formula>
    </cfRule>
  </conditionalFormatting>
  <conditionalFormatting sqref="F41:F82">
    <cfRule type="cellIs" dxfId="89" priority="1" stopIfTrue="1" operator="between">
      <formula>0.009</formula>
      <formula>-0.009</formula>
    </cfRule>
  </conditionalFormatting>
  <conditionalFormatting sqref="F84:F65536">
    <cfRule type="cellIs" dxfId="88" priority="2" stopIfTrue="1" operator="between">
      <formula>0.009</formula>
      <formula>-0.009</formula>
    </cfRule>
  </conditionalFormatting>
  <hyperlinks>
    <hyperlink ref="A67"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50"/>
  <sheetViews>
    <sheetView workbookViewId="0">
      <selection sqref="A1:G1"/>
    </sheetView>
  </sheetViews>
  <sheetFormatPr defaultColWidth="9.109375" defaultRowHeight="10.199999999999999" x14ac:dyDescent="0.2"/>
  <cols>
    <col min="1" max="1" width="38.6640625" style="7" bestFit="1" customWidth="1"/>
    <col min="2" max="2" width="60.44140625" style="7" bestFit="1" customWidth="1"/>
    <col min="3" max="3" width="35.441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1506</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4</v>
      </c>
      <c r="D4" s="13" t="s">
        <v>1</v>
      </c>
      <c r="E4" s="52" t="s">
        <v>6</v>
      </c>
      <c r="F4" s="12" t="s">
        <v>3</v>
      </c>
      <c r="G4" s="12" t="s">
        <v>5</v>
      </c>
    </row>
    <row r="5" spans="1:7" x14ac:dyDescent="0.2">
      <c r="A5" s="16" t="s">
        <v>124</v>
      </c>
      <c r="B5" s="17"/>
      <c r="C5" s="17"/>
      <c r="D5" s="17"/>
      <c r="E5" s="18"/>
      <c r="F5" s="19"/>
      <c r="G5" s="18"/>
    </row>
    <row r="6" spans="1:7" x14ac:dyDescent="0.2">
      <c r="A6" s="20" t="s">
        <v>21</v>
      </c>
      <c r="B6" s="21"/>
      <c r="C6" s="21"/>
      <c r="D6" s="21"/>
      <c r="E6" s="22"/>
      <c r="F6" s="23"/>
      <c r="G6" s="22"/>
    </row>
    <row r="7" spans="1:7" x14ac:dyDescent="0.2">
      <c r="A7" s="21" t="s">
        <v>126</v>
      </c>
      <c r="B7" s="21" t="s">
        <v>125</v>
      </c>
      <c r="C7" s="21" t="s">
        <v>127</v>
      </c>
      <c r="D7" s="24">
        <v>220000</v>
      </c>
      <c r="E7" s="22">
        <v>2180.64</v>
      </c>
      <c r="F7" s="23">
        <v>4.2146890801332102</v>
      </c>
      <c r="G7" s="22"/>
    </row>
    <row r="8" spans="1:7" x14ac:dyDescent="0.2">
      <c r="A8" s="21" t="s">
        <v>129</v>
      </c>
      <c r="B8" s="21" t="s">
        <v>128</v>
      </c>
      <c r="C8" s="21" t="s">
        <v>130</v>
      </c>
      <c r="D8" s="24">
        <v>27100</v>
      </c>
      <c r="E8" s="22">
        <v>1106.6285</v>
      </c>
      <c r="F8" s="23">
        <v>2.13886522062981</v>
      </c>
      <c r="G8" s="22"/>
    </row>
    <row r="9" spans="1:7" x14ac:dyDescent="0.2">
      <c r="A9" s="21" t="s">
        <v>132</v>
      </c>
      <c r="B9" s="21" t="s">
        <v>131</v>
      </c>
      <c r="C9" s="21" t="s">
        <v>127</v>
      </c>
      <c r="D9" s="24">
        <v>82000</v>
      </c>
      <c r="E9" s="22">
        <v>1101.1780000000001</v>
      </c>
      <c r="F9" s="23">
        <v>2.12833062398329</v>
      </c>
      <c r="G9" s="22"/>
    </row>
    <row r="10" spans="1:7" x14ac:dyDescent="0.2">
      <c r="A10" s="21" t="s">
        <v>134</v>
      </c>
      <c r="B10" s="21" t="s">
        <v>133</v>
      </c>
      <c r="C10" s="21" t="s">
        <v>135</v>
      </c>
      <c r="D10" s="24">
        <v>48000</v>
      </c>
      <c r="E10" s="22">
        <v>1010.688</v>
      </c>
      <c r="F10" s="23">
        <v>1.9534337061696001</v>
      </c>
      <c r="G10" s="22"/>
    </row>
    <row r="11" spans="1:7" x14ac:dyDescent="0.2">
      <c r="A11" s="21" t="s">
        <v>137</v>
      </c>
      <c r="B11" s="21" t="s">
        <v>136</v>
      </c>
      <c r="C11" s="21" t="s">
        <v>138</v>
      </c>
      <c r="D11" s="24">
        <v>60000</v>
      </c>
      <c r="E11" s="22">
        <v>942.24</v>
      </c>
      <c r="F11" s="23">
        <v>1.8211390412285899</v>
      </c>
      <c r="G11" s="22"/>
    </row>
    <row r="12" spans="1:7" x14ac:dyDescent="0.2">
      <c r="A12" s="21" t="s">
        <v>140</v>
      </c>
      <c r="B12" s="21" t="s">
        <v>139</v>
      </c>
      <c r="C12" s="21" t="s">
        <v>141</v>
      </c>
      <c r="D12" s="24">
        <v>56604</v>
      </c>
      <c r="E12" s="22">
        <v>914.38101600000005</v>
      </c>
      <c r="F12" s="23">
        <v>1.7672938601586301</v>
      </c>
      <c r="G12" s="22"/>
    </row>
    <row r="13" spans="1:7" x14ac:dyDescent="0.2">
      <c r="A13" s="21" t="s">
        <v>143</v>
      </c>
      <c r="B13" s="21" t="s">
        <v>142</v>
      </c>
      <c r="C13" s="21" t="s">
        <v>127</v>
      </c>
      <c r="D13" s="24">
        <v>66000</v>
      </c>
      <c r="E13" s="22">
        <v>837.80399999999997</v>
      </c>
      <c r="F13" s="23">
        <v>1.6192876266105001</v>
      </c>
      <c r="G13" s="22"/>
    </row>
    <row r="14" spans="1:7" x14ac:dyDescent="0.2">
      <c r="A14" s="21" t="s">
        <v>145</v>
      </c>
      <c r="B14" s="21" t="s">
        <v>144</v>
      </c>
      <c r="C14" s="21" t="s">
        <v>127</v>
      </c>
      <c r="D14" s="24">
        <v>70000</v>
      </c>
      <c r="E14" s="22">
        <v>687.54</v>
      </c>
      <c r="F14" s="23">
        <v>1.32886094456434</v>
      </c>
      <c r="G14" s="22"/>
    </row>
    <row r="15" spans="1:7" x14ac:dyDescent="0.2">
      <c r="A15" s="21" t="s">
        <v>147</v>
      </c>
      <c r="B15" s="21" t="s">
        <v>146</v>
      </c>
      <c r="C15" s="21" t="s">
        <v>141</v>
      </c>
      <c r="D15" s="24">
        <v>41000</v>
      </c>
      <c r="E15" s="22">
        <v>665.553</v>
      </c>
      <c r="F15" s="23">
        <v>1.2863649943823401</v>
      </c>
      <c r="G15" s="22"/>
    </row>
    <row r="16" spans="1:7" x14ac:dyDescent="0.2">
      <c r="A16" s="21" t="s">
        <v>149</v>
      </c>
      <c r="B16" s="21" t="s">
        <v>148</v>
      </c>
      <c r="C16" s="21" t="s">
        <v>150</v>
      </c>
      <c r="D16" s="24">
        <v>200000</v>
      </c>
      <c r="E16" s="22">
        <v>556.1</v>
      </c>
      <c r="F16" s="23">
        <v>1.07481684159792</v>
      </c>
      <c r="G16" s="22"/>
    </row>
    <row r="17" spans="1:7" x14ac:dyDescent="0.2">
      <c r="A17" s="21" t="s">
        <v>152</v>
      </c>
      <c r="B17" s="21" t="s">
        <v>151</v>
      </c>
      <c r="C17" s="21" t="s">
        <v>153</v>
      </c>
      <c r="D17" s="24">
        <v>14000</v>
      </c>
      <c r="E17" s="22">
        <v>519.28800000000001</v>
      </c>
      <c r="F17" s="23">
        <v>1.0036674843368101</v>
      </c>
      <c r="G17" s="22"/>
    </row>
    <row r="18" spans="1:7" x14ac:dyDescent="0.2">
      <c r="A18" s="21" t="s">
        <v>155</v>
      </c>
      <c r="B18" s="21" t="s">
        <v>154</v>
      </c>
      <c r="C18" s="21" t="s">
        <v>156</v>
      </c>
      <c r="D18" s="24">
        <v>3900</v>
      </c>
      <c r="E18" s="22">
        <v>459.57600000000002</v>
      </c>
      <c r="F18" s="23">
        <v>0.88825755222838298</v>
      </c>
      <c r="G18" s="22"/>
    </row>
    <row r="19" spans="1:7" x14ac:dyDescent="0.2">
      <c r="A19" s="21" t="s">
        <v>158</v>
      </c>
      <c r="B19" s="21" t="s">
        <v>157</v>
      </c>
      <c r="C19" s="21" t="s">
        <v>159</v>
      </c>
      <c r="D19" s="24">
        <v>135000</v>
      </c>
      <c r="E19" s="22">
        <v>444.89249999999998</v>
      </c>
      <c r="F19" s="23">
        <v>0.85987763298076003</v>
      </c>
      <c r="G19" s="22"/>
    </row>
    <row r="20" spans="1:7" x14ac:dyDescent="0.2">
      <c r="A20" s="21" t="s">
        <v>161</v>
      </c>
      <c r="B20" s="21" t="s">
        <v>160</v>
      </c>
      <c r="C20" s="21" t="s">
        <v>162</v>
      </c>
      <c r="D20" s="24">
        <v>6000</v>
      </c>
      <c r="E20" s="22">
        <v>422.55</v>
      </c>
      <c r="F20" s="23">
        <v>0.81669458086171398</v>
      </c>
      <c r="G20" s="22"/>
    </row>
    <row r="21" spans="1:7" x14ac:dyDescent="0.2">
      <c r="A21" s="21" t="s">
        <v>164</v>
      </c>
      <c r="B21" s="21" t="s">
        <v>163</v>
      </c>
      <c r="C21" s="21" t="s">
        <v>165</v>
      </c>
      <c r="D21" s="24">
        <v>24000</v>
      </c>
      <c r="E21" s="22">
        <v>412.72800000000001</v>
      </c>
      <c r="F21" s="23">
        <v>0.797710853082224</v>
      </c>
      <c r="G21" s="22"/>
    </row>
    <row r="22" spans="1:7" x14ac:dyDescent="0.2">
      <c r="A22" s="21" t="s">
        <v>167</v>
      </c>
      <c r="B22" s="21" t="s">
        <v>166</v>
      </c>
      <c r="C22" s="21" t="s">
        <v>168</v>
      </c>
      <c r="D22" s="24">
        <v>21000</v>
      </c>
      <c r="E22" s="22">
        <v>383.37599999999998</v>
      </c>
      <c r="F22" s="23">
        <v>0.74098000622989102</v>
      </c>
      <c r="G22" s="22"/>
    </row>
    <row r="23" spans="1:7" x14ac:dyDescent="0.2">
      <c r="A23" s="21" t="s">
        <v>170</v>
      </c>
      <c r="B23" s="21" t="s">
        <v>169</v>
      </c>
      <c r="C23" s="21" t="s">
        <v>171</v>
      </c>
      <c r="D23" s="24">
        <v>6000</v>
      </c>
      <c r="E23" s="22">
        <v>361.86</v>
      </c>
      <c r="F23" s="23">
        <v>0.69939439363535705</v>
      </c>
      <c r="G23" s="22"/>
    </row>
    <row r="24" spans="1:7" x14ac:dyDescent="0.2">
      <c r="A24" s="21" t="s">
        <v>173</v>
      </c>
      <c r="B24" s="21" t="s">
        <v>172</v>
      </c>
      <c r="C24" s="21" t="s">
        <v>174</v>
      </c>
      <c r="D24" s="24">
        <v>45000</v>
      </c>
      <c r="E24" s="22">
        <v>337.4325</v>
      </c>
      <c r="F24" s="23">
        <v>0.65218150315139101</v>
      </c>
      <c r="G24" s="22"/>
    </row>
    <row r="25" spans="1:7" x14ac:dyDescent="0.2">
      <c r="A25" s="21" t="s">
        <v>176</v>
      </c>
      <c r="B25" s="21" t="s">
        <v>175</v>
      </c>
      <c r="C25" s="21" t="s">
        <v>177</v>
      </c>
      <c r="D25" s="24">
        <v>170000</v>
      </c>
      <c r="E25" s="22">
        <v>306.13600000000002</v>
      </c>
      <c r="F25" s="23">
        <v>0.59169237298942601</v>
      </c>
      <c r="G25" s="22"/>
    </row>
    <row r="26" spans="1:7" x14ac:dyDescent="0.2">
      <c r="A26" s="21" t="s">
        <v>179</v>
      </c>
      <c r="B26" s="21" t="s">
        <v>178</v>
      </c>
      <c r="C26" s="21" t="s">
        <v>180</v>
      </c>
      <c r="D26" s="24">
        <v>175000</v>
      </c>
      <c r="E26" s="22">
        <v>301.27999999999997</v>
      </c>
      <c r="F26" s="23">
        <v>0.58230681179036203</v>
      </c>
      <c r="G26" s="22"/>
    </row>
    <row r="27" spans="1:7" x14ac:dyDescent="0.2">
      <c r="A27" s="21" t="s">
        <v>182</v>
      </c>
      <c r="B27" s="21" t="s">
        <v>181</v>
      </c>
      <c r="C27" s="21" t="s">
        <v>183</v>
      </c>
      <c r="D27" s="24">
        <v>4490</v>
      </c>
      <c r="E27" s="22">
        <v>286.77629999999999</v>
      </c>
      <c r="F27" s="23">
        <v>0.55427440570245701</v>
      </c>
      <c r="G27" s="22"/>
    </row>
    <row r="28" spans="1:7" x14ac:dyDescent="0.2">
      <c r="A28" s="21" t="s">
        <v>185</v>
      </c>
      <c r="B28" s="21" t="s">
        <v>184</v>
      </c>
      <c r="C28" s="21" t="s">
        <v>186</v>
      </c>
      <c r="D28" s="24">
        <v>23000</v>
      </c>
      <c r="E28" s="22">
        <v>280.32400000000001</v>
      </c>
      <c r="F28" s="23">
        <v>0.54180355386458201</v>
      </c>
      <c r="G28" s="22"/>
    </row>
    <row r="29" spans="1:7" x14ac:dyDescent="0.2">
      <c r="A29" s="21" t="s">
        <v>188</v>
      </c>
      <c r="B29" s="21" t="s">
        <v>187</v>
      </c>
      <c r="C29" s="21" t="s">
        <v>189</v>
      </c>
      <c r="D29" s="24">
        <v>70000</v>
      </c>
      <c r="E29" s="22">
        <v>279.72000000000003</v>
      </c>
      <c r="F29" s="23">
        <v>0.54063615704328205</v>
      </c>
      <c r="G29" s="22"/>
    </row>
    <row r="30" spans="1:7" x14ac:dyDescent="0.2">
      <c r="A30" s="21" t="s">
        <v>191</v>
      </c>
      <c r="B30" s="21" t="s">
        <v>190</v>
      </c>
      <c r="C30" s="21" t="s">
        <v>1507</v>
      </c>
      <c r="D30" s="24">
        <v>11500</v>
      </c>
      <c r="E30" s="22">
        <v>266.32850000000002</v>
      </c>
      <c r="F30" s="23">
        <v>0.51475338463857301</v>
      </c>
      <c r="G30" s="22"/>
    </row>
    <row r="31" spans="1:7" x14ac:dyDescent="0.2">
      <c r="A31" s="21" t="s">
        <v>194</v>
      </c>
      <c r="B31" s="21" t="s">
        <v>193</v>
      </c>
      <c r="C31" s="21" t="s">
        <v>162</v>
      </c>
      <c r="D31" s="24">
        <v>13500</v>
      </c>
      <c r="E31" s="22">
        <v>260.4015</v>
      </c>
      <c r="F31" s="23">
        <v>0.50329782013551505</v>
      </c>
      <c r="G31" s="22"/>
    </row>
    <row r="32" spans="1:7" x14ac:dyDescent="0.2">
      <c r="A32" s="21" t="s">
        <v>196</v>
      </c>
      <c r="B32" s="21" t="s">
        <v>195</v>
      </c>
      <c r="C32" s="21" t="s">
        <v>197</v>
      </c>
      <c r="D32" s="24">
        <v>5000</v>
      </c>
      <c r="E32" s="22">
        <v>252.97499999999999</v>
      </c>
      <c r="F32" s="23">
        <v>0.48894405772924399</v>
      </c>
      <c r="G32" s="22"/>
    </row>
    <row r="33" spans="1:7" x14ac:dyDescent="0.2">
      <c r="A33" s="21" t="s">
        <v>199</v>
      </c>
      <c r="B33" s="21" t="s">
        <v>198</v>
      </c>
      <c r="C33" s="21" t="s">
        <v>159</v>
      </c>
      <c r="D33" s="24">
        <v>150000</v>
      </c>
      <c r="E33" s="22">
        <v>251.34</v>
      </c>
      <c r="F33" s="23">
        <v>0.48578396865171802</v>
      </c>
      <c r="G33" s="22"/>
    </row>
    <row r="34" spans="1:7" x14ac:dyDescent="0.2">
      <c r="A34" s="21" t="s">
        <v>201</v>
      </c>
      <c r="B34" s="21" t="s">
        <v>200</v>
      </c>
      <c r="C34" s="21" t="s">
        <v>153</v>
      </c>
      <c r="D34" s="24">
        <v>1500</v>
      </c>
      <c r="E34" s="22">
        <v>250.45500000000001</v>
      </c>
      <c r="F34" s="23">
        <v>0.484073461719845</v>
      </c>
      <c r="G34" s="22"/>
    </row>
    <row r="35" spans="1:7" x14ac:dyDescent="0.2">
      <c r="A35" s="21" t="s">
        <v>203</v>
      </c>
      <c r="B35" s="21" t="s">
        <v>202</v>
      </c>
      <c r="C35" s="21" t="s">
        <v>204</v>
      </c>
      <c r="D35" s="24">
        <v>13000</v>
      </c>
      <c r="E35" s="22">
        <v>240.95500000000001</v>
      </c>
      <c r="F35" s="23">
        <v>0.46571208787488899</v>
      </c>
      <c r="G35" s="22"/>
    </row>
    <row r="36" spans="1:7" x14ac:dyDescent="0.2">
      <c r="A36" s="21" t="s">
        <v>206</v>
      </c>
      <c r="B36" s="21" t="s">
        <v>205</v>
      </c>
      <c r="C36" s="21" t="s">
        <v>207</v>
      </c>
      <c r="D36" s="24">
        <v>31800</v>
      </c>
      <c r="E36" s="22">
        <v>238.6908</v>
      </c>
      <c r="F36" s="23">
        <v>0.46133589601596803</v>
      </c>
      <c r="G36" s="22"/>
    </row>
    <row r="37" spans="1:7" x14ac:dyDescent="0.2">
      <c r="A37" s="21" t="s">
        <v>209</v>
      </c>
      <c r="B37" s="21" t="s">
        <v>208</v>
      </c>
      <c r="C37" s="21" t="s">
        <v>210</v>
      </c>
      <c r="D37" s="24">
        <v>42300</v>
      </c>
      <c r="E37" s="22">
        <v>236.2878</v>
      </c>
      <c r="F37" s="23">
        <v>0.45669143482129099</v>
      </c>
      <c r="G37" s="22"/>
    </row>
    <row r="38" spans="1:7" x14ac:dyDescent="0.2">
      <c r="A38" s="21" t="s">
        <v>212</v>
      </c>
      <c r="B38" s="21" t="s">
        <v>211</v>
      </c>
      <c r="C38" s="21" t="s">
        <v>165</v>
      </c>
      <c r="D38" s="24">
        <v>15441</v>
      </c>
      <c r="E38" s="22">
        <v>232.47969599999999</v>
      </c>
      <c r="F38" s="23">
        <v>0.44933122206503101</v>
      </c>
      <c r="G38" s="22"/>
    </row>
    <row r="39" spans="1:7" x14ac:dyDescent="0.2">
      <c r="A39" s="21" t="s">
        <v>214</v>
      </c>
      <c r="B39" s="21" t="s">
        <v>213</v>
      </c>
      <c r="C39" s="21" t="s">
        <v>189</v>
      </c>
      <c r="D39" s="24">
        <v>5000</v>
      </c>
      <c r="E39" s="22">
        <v>219.435</v>
      </c>
      <c r="F39" s="23">
        <v>0.42411874417557699</v>
      </c>
      <c r="G39" s="22"/>
    </row>
    <row r="40" spans="1:7" x14ac:dyDescent="0.2">
      <c r="A40" s="21" t="s">
        <v>216</v>
      </c>
      <c r="B40" s="21" t="s">
        <v>215</v>
      </c>
      <c r="C40" s="21" t="s">
        <v>217</v>
      </c>
      <c r="D40" s="24">
        <v>15000</v>
      </c>
      <c r="E40" s="22">
        <v>216.55500000000001</v>
      </c>
      <c r="F40" s="23">
        <v>0.41855234873626401</v>
      </c>
      <c r="G40" s="22"/>
    </row>
    <row r="41" spans="1:7" x14ac:dyDescent="0.2">
      <c r="A41" s="21" t="s">
        <v>219</v>
      </c>
      <c r="B41" s="21" t="s">
        <v>218</v>
      </c>
      <c r="C41" s="21" t="s">
        <v>220</v>
      </c>
      <c r="D41" s="24">
        <v>12000</v>
      </c>
      <c r="E41" s="22">
        <v>204.26400000000001</v>
      </c>
      <c r="F41" s="23">
        <v>0.39479659653327898</v>
      </c>
      <c r="G41" s="22"/>
    </row>
    <row r="42" spans="1:7" x14ac:dyDescent="0.2">
      <c r="A42" s="21" t="s">
        <v>222</v>
      </c>
      <c r="B42" s="21" t="s">
        <v>221</v>
      </c>
      <c r="C42" s="21" t="s">
        <v>174</v>
      </c>
      <c r="D42" s="24">
        <v>10000</v>
      </c>
      <c r="E42" s="22">
        <v>196.21</v>
      </c>
      <c r="F42" s="23">
        <v>0.37923001706514498</v>
      </c>
      <c r="G42" s="22"/>
    </row>
    <row r="43" spans="1:7" x14ac:dyDescent="0.2">
      <c r="A43" s="21" t="s">
        <v>224</v>
      </c>
      <c r="B43" s="21" t="s">
        <v>223</v>
      </c>
      <c r="C43" s="21" t="s">
        <v>225</v>
      </c>
      <c r="D43" s="24">
        <v>6000</v>
      </c>
      <c r="E43" s="22">
        <v>194.292</v>
      </c>
      <c r="F43" s="23">
        <v>0.37552295232465799</v>
      </c>
      <c r="G43" s="22"/>
    </row>
    <row r="44" spans="1:7" x14ac:dyDescent="0.2">
      <c r="A44" s="21" t="s">
        <v>227</v>
      </c>
      <c r="B44" s="21" t="s">
        <v>226</v>
      </c>
      <c r="C44" s="21" t="s">
        <v>150</v>
      </c>
      <c r="D44" s="24">
        <v>27000</v>
      </c>
      <c r="E44" s="22">
        <v>193.131</v>
      </c>
      <c r="F44" s="23">
        <v>0.37327899916318502</v>
      </c>
      <c r="G44" s="22"/>
    </row>
    <row r="45" spans="1:7" x14ac:dyDescent="0.2">
      <c r="A45" s="21" t="s">
        <v>229</v>
      </c>
      <c r="B45" s="21" t="s">
        <v>228</v>
      </c>
      <c r="C45" s="21" t="s">
        <v>210</v>
      </c>
      <c r="D45" s="24">
        <v>120000</v>
      </c>
      <c r="E45" s="22">
        <v>191.11199999999999</v>
      </c>
      <c r="F45" s="23">
        <v>0.36937672402708299</v>
      </c>
      <c r="G45" s="22"/>
    </row>
    <row r="46" spans="1:7" x14ac:dyDescent="0.2">
      <c r="A46" s="21" t="s">
        <v>231</v>
      </c>
      <c r="B46" s="21" t="s">
        <v>230</v>
      </c>
      <c r="C46" s="21" t="s">
        <v>232</v>
      </c>
      <c r="D46" s="24">
        <v>21000</v>
      </c>
      <c r="E46" s="22">
        <v>191.00550000000001</v>
      </c>
      <c r="F46" s="23">
        <v>0.3691708833624</v>
      </c>
      <c r="G46" s="22"/>
    </row>
    <row r="47" spans="1:7" x14ac:dyDescent="0.2">
      <c r="A47" s="21" t="s">
        <v>234</v>
      </c>
      <c r="B47" s="21" t="s">
        <v>233</v>
      </c>
      <c r="C47" s="21" t="s">
        <v>235</v>
      </c>
      <c r="D47" s="24">
        <v>12000</v>
      </c>
      <c r="E47" s="22">
        <v>186.852</v>
      </c>
      <c r="F47" s="23">
        <v>0.36114309743976603</v>
      </c>
      <c r="G47" s="22"/>
    </row>
    <row r="48" spans="1:7" x14ac:dyDescent="0.2">
      <c r="A48" s="21" t="s">
        <v>237</v>
      </c>
      <c r="B48" s="21" t="s">
        <v>236</v>
      </c>
      <c r="C48" s="21" t="s">
        <v>238</v>
      </c>
      <c r="D48" s="24">
        <v>100000</v>
      </c>
      <c r="E48" s="22">
        <v>179.19</v>
      </c>
      <c r="F48" s="23">
        <v>0.34633416623975999</v>
      </c>
      <c r="G48" s="22"/>
    </row>
    <row r="49" spans="1:9" x14ac:dyDescent="0.2">
      <c r="A49" s="21" t="s">
        <v>240</v>
      </c>
      <c r="B49" s="21" t="s">
        <v>239</v>
      </c>
      <c r="C49" s="21" t="s">
        <v>232</v>
      </c>
      <c r="D49" s="24">
        <v>6000</v>
      </c>
      <c r="E49" s="22">
        <v>156.846</v>
      </c>
      <c r="F49" s="23">
        <v>0.30314821495642302</v>
      </c>
      <c r="G49" s="22"/>
    </row>
    <row r="50" spans="1:9" x14ac:dyDescent="0.2">
      <c r="A50" s="21" t="s">
        <v>242</v>
      </c>
      <c r="B50" s="21" t="s">
        <v>241</v>
      </c>
      <c r="C50" s="21" t="s">
        <v>183</v>
      </c>
      <c r="D50" s="24">
        <v>60000</v>
      </c>
      <c r="E50" s="22">
        <v>151.35</v>
      </c>
      <c r="F50" s="23">
        <v>0.29252567699306697</v>
      </c>
      <c r="G50" s="22"/>
    </row>
    <row r="51" spans="1:9" x14ac:dyDescent="0.2">
      <c r="A51" s="21" t="s">
        <v>244</v>
      </c>
      <c r="B51" s="21" t="s">
        <v>243</v>
      </c>
      <c r="C51" s="21" t="s">
        <v>232</v>
      </c>
      <c r="D51" s="24">
        <v>1000</v>
      </c>
      <c r="E51" s="22">
        <v>148.78</v>
      </c>
      <c r="F51" s="23">
        <v>0.28755844217395798</v>
      </c>
      <c r="G51" s="22"/>
    </row>
    <row r="52" spans="1:9" x14ac:dyDescent="0.2">
      <c r="A52" s="21" t="s">
        <v>246</v>
      </c>
      <c r="B52" s="21" t="s">
        <v>245</v>
      </c>
      <c r="C52" s="21" t="s">
        <v>220</v>
      </c>
      <c r="D52" s="24">
        <v>15000</v>
      </c>
      <c r="E52" s="22">
        <v>142.72499999999999</v>
      </c>
      <c r="F52" s="23">
        <v>0.27585548231804102</v>
      </c>
      <c r="G52" s="22"/>
    </row>
    <row r="53" spans="1:9" x14ac:dyDescent="0.2">
      <c r="A53" s="21" t="s">
        <v>248</v>
      </c>
      <c r="B53" s="21" t="s">
        <v>247</v>
      </c>
      <c r="C53" s="21" t="s">
        <v>183</v>
      </c>
      <c r="D53" s="24">
        <v>15000</v>
      </c>
      <c r="E53" s="22">
        <v>134.86500000000001</v>
      </c>
      <c r="F53" s="23">
        <v>0.26066386143158199</v>
      </c>
      <c r="G53" s="22"/>
    </row>
    <row r="54" spans="1:9" x14ac:dyDescent="0.2">
      <c r="A54" s="21" t="s">
        <v>250</v>
      </c>
      <c r="B54" s="21" t="s">
        <v>249</v>
      </c>
      <c r="C54" s="21" t="s">
        <v>220</v>
      </c>
      <c r="D54" s="24">
        <v>32300</v>
      </c>
      <c r="E54" s="22">
        <v>110.41755000000001</v>
      </c>
      <c r="F54" s="23">
        <v>0.21341241206254299</v>
      </c>
      <c r="G54" s="22"/>
    </row>
    <row r="55" spans="1:9" x14ac:dyDescent="0.2">
      <c r="A55" s="21" t="s">
        <v>252</v>
      </c>
      <c r="B55" s="21" t="s">
        <v>251</v>
      </c>
      <c r="C55" s="21" t="s">
        <v>253</v>
      </c>
      <c r="D55" s="24">
        <v>2000</v>
      </c>
      <c r="E55" s="22">
        <v>46.88</v>
      </c>
      <c r="F55" s="23">
        <v>9.0608547984373802E-2</v>
      </c>
      <c r="G55" s="22"/>
    </row>
    <row r="56" spans="1:9" x14ac:dyDescent="0.2">
      <c r="A56" s="21" t="s">
        <v>254</v>
      </c>
      <c r="B56" s="21" t="s">
        <v>1072</v>
      </c>
      <c r="C56" s="21" t="s">
        <v>171</v>
      </c>
      <c r="D56" s="24">
        <v>11500</v>
      </c>
      <c r="E56" s="22">
        <v>14.214</v>
      </c>
      <c r="F56" s="23">
        <v>2.7472480824443E-2</v>
      </c>
      <c r="G56" s="22"/>
    </row>
    <row r="57" spans="1:9" x14ac:dyDescent="0.2">
      <c r="A57" s="20" t="s">
        <v>30</v>
      </c>
      <c r="B57" s="20"/>
      <c r="C57" s="20"/>
      <c r="D57" s="20"/>
      <c r="E57" s="25">
        <f>SUM(E7:E56)</f>
        <v>19906.729161999996</v>
      </c>
      <c r="F57" s="26">
        <f>SUM(F7:F56)</f>
        <v>38.475252228818484</v>
      </c>
      <c r="G57" s="25"/>
      <c r="H57" s="14"/>
      <c r="I57" s="14"/>
    </row>
    <row r="58" spans="1:9" x14ac:dyDescent="0.2">
      <c r="A58" s="21"/>
      <c r="B58" s="21"/>
      <c r="C58" s="21"/>
      <c r="D58" s="21"/>
      <c r="E58" s="22"/>
      <c r="F58" s="23"/>
      <c r="G58" s="22"/>
    </row>
    <row r="59" spans="1:9" x14ac:dyDescent="0.2">
      <c r="A59" s="20" t="s">
        <v>20</v>
      </c>
      <c r="B59" s="21"/>
      <c r="C59" s="21"/>
      <c r="D59" s="21"/>
      <c r="E59" s="22"/>
      <c r="F59" s="23"/>
      <c r="G59" s="22"/>
    </row>
    <row r="60" spans="1:9" x14ac:dyDescent="0.2">
      <c r="A60" s="20" t="s">
        <v>21</v>
      </c>
      <c r="B60" s="21"/>
      <c r="C60" s="21"/>
      <c r="D60" s="21"/>
      <c r="E60" s="22"/>
      <c r="F60" s="23"/>
      <c r="G60" s="22"/>
    </row>
    <row r="61" spans="1:9" x14ac:dyDescent="0.2">
      <c r="A61" s="21" t="s">
        <v>1508</v>
      </c>
      <c r="B61" s="21" t="s">
        <v>1509</v>
      </c>
      <c r="C61" s="21" t="s">
        <v>93</v>
      </c>
      <c r="D61" s="24">
        <v>4500</v>
      </c>
      <c r="E61" s="22">
        <v>4658.4207122999996</v>
      </c>
      <c r="F61" s="23">
        <v>9.0036846553292609</v>
      </c>
      <c r="G61" s="22">
        <v>6.9119000000000002</v>
      </c>
    </row>
    <row r="62" spans="1:9" x14ac:dyDescent="0.2">
      <c r="A62" s="21" t="s">
        <v>26</v>
      </c>
      <c r="B62" s="21" t="s">
        <v>25</v>
      </c>
      <c r="C62" s="21" t="s">
        <v>27</v>
      </c>
      <c r="D62" s="24">
        <v>3000</v>
      </c>
      <c r="E62" s="22">
        <v>3220.7849999999999</v>
      </c>
      <c r="F62" s="23">
        <v>6.2250565746555298</v>
      </c>
      <c r="G62" s="22">
        <v>8.2303999999999995</v>
      </c>
    </row>
    <row r="63" spans="1:9" x14ac:dyDescent="0.2">
      <c r="A63" s="21" t="s">
        <v>119</v>
      </c>
      <c r="B63" s="21" t="s">
        <v>118</v>
      </c>
      <c r="C63" s="21" t="s">
        <v>22</v>
      </c>
      <c r="D63" s="24">
        <v>2500</v>
      </c>
      <c r="E63" s="22">
        <v>2679.3761986</v>
      </c>
      <c r="F63" s="23">
        <v>5.1786345319760496</v>
      </c>
      <c r="G63" s="22">
        <v>6.8288000000000002</v>
      </c>
    </row>
    <row r="64" spans="1:9" x14ac:dyDescent="0.2">
      <c r="A64" s="21" t="s">
        <v>1510</v>
      </c>
      <c r="B64" s="21" t="s">
        <v>1511</v>
      </c>
      <c r="C64" s="21" t="s">
        <v>22</v>
      </c>
      <c r="D64" s="24">
        <v>250</v>
      </c>
      <c r="E64" s="22">
        <v>2675.4792808000002</v>
      </c>
      <c r="F64" s="23">
        <v>5.17110266202143</v>
      </c>
      <c r="G64" s="22">
        <v>7.0750000000000002</v>
      </c>
    </row>
    <row r="65" spans="1:9" x14ac:dyDescent="0.2">
      <c r="A65" s="21" t="s">
        <v>1512</v>
      </c>
      <c r="B65" s="21" t="s">
        <v>1513</v>
      </c>
      <c r="C65" s="21" t="s">
        <v>68</v>
      </c>
      <c r="D65" s="24">
        <v>250</v>
      </c>
      <c r="E65" s="22">
        <v>2634.8029110000002</v>
      </c>
      <c r="F65" s="23">
        <v>5.09248434280528</v>
      </c>
      <c r="G65" s="22">
        <v>6.94</v>
      </c>
    </row>
    <row r="66" spans="1:9" x14ac:dyDescent="0.2">
      <c r="A66" s="21" t="s">
        <v>76</v>
      </c>
      <c r="B66" s="21" t="s">
        <v>75</v>
      </c>
      <c r="C66" s="21" t="s">
        <v>22</v>
      </c>
      <c r="D66" s="24">
        <v>2500</v>
      </c>
      <c r="E66" s="22">
        <v>2632.9763014</v>
      </c>
      <c r="F66" s="23">
        <v>5.0889539152542902</v>
      </c>
      <c r="G66" s="22">
        <v>7.7</v>
      </c>
    </row>
    <row r="67" spans="1:9" x14ac:dyDescent="0.2">
      <c r="A67" s="21" t="s">
        <v>1514</v>
      </c>
      <c r="B67" s="21" t="s">
        <v>1515</v>
      </c>
      <c r="C67" s="21" t="s">
        <v>22</v>
      </c>
      <c r="D67" s="24">
        <v>2500</v>
      </c>
      <c r="E67" s="22">
        <v>2621.0513356000001</v>
      </c>
      <c r="F67" s="23">
        <v>5.0659056252393304</v>
      </c>
      <c r="G67" s="22">
        <v>7.1063000000000001</v>
      </c>
    </row>
    <row r="68" spans="1:9" x14ac:dyDescent="0.2">
      <c r="A68" s="21" t="s">
        <v>29</v>
      </c>
      <c r="B68" s="21" t="s">
        <v>28</v>
      </c>
      <c r="C68" s="21" t="s">
        <v>27</v>
      </c>
      <c r="D68" s="24">
        <v>1784</v>
      </c>
      <c r="E68" s="22">
        <v>1909.458016</v>
      </c>
      <c r="F68" s="23">
        <v>3.6905549971604801</v>
      </c>
      <c r="G68" s="22">
        <v>8.1828000000000003</v>
      </c>
    </row>
    <row r="69" spans="1:9" x14ac:dyDescent="0.2">
      <c r="A69" s="21" t="s">
        <v>99</v>
      </c>
      <c r="B69" s="21" t="s">
        <v>98</v>
      </c>
      <c r="C69" s="21" t="s">
        <v>22</v>
      </c>
      <c r="D69" s="24">
        <v>2500</v>
      </c>
      <c r="E69" s="22">
        <v>1410.4974999999999</v>
      </c>
      <c r="F69" s="23">
        <v>2.7261759899869702</v>
      </c>
      <c r="G69" s="22">
        <v>6.69</v>
      </c>
    </row>
    <row r="70" spans="1:9" x14ac:dyDescent="0.2">
      <c r="A70" s="21" t="s">
        <v>1399</v>
      </c>
      <c r="B70" s="21" t="s">
        <v>1400</v>
      </c>
      <c r="C70" s="21" t="s">
        <v>22</v>
      </c>
      <c r="D70" s="24">
        <v>1000</v>
      </c>
      <c r="E70" s="22">
        <v>1044.3313836</v>
      </c>
      <c r="F70" s="23">
        <v>2.01845883708422</v>
      </c>
      <c r="G70" s="22">
        <v>7.4946000000000002</v>
      </c>
    </row>
    <row r="71" spans="1:9" x14ac:dyDescent="0.2">
      <c r="A71" s="21" t="s">
        <v>256</v>
      </c>
      <c r="B71" s="21" t="s">
        <v>255</v>
      </c>
      <c r="C71" s="21" t="s">
        <v>22</v>
      </c>
      <c r="D71" s="24">
        <v>500</v>
      </c>
      <c r="E71" s="22">
        <v>529.45872740000004</v>
      </c>
      <c r="F71" s="23">
        <v>1.02332522413329</v>
      </c>
      <c r="G71" s="22">
        <v>7.2549999999999999</v>
      </c>
    </row>
    <row r="72" spans="1:9" x14ac:dyDescent="0.2">
      <c r="A72" s="21" t="s">
        <v>1435</v>
      </c>
      <c r="B72" s="21" t="s">
        <v>1436</v>
      </c>
      <c r="C72" s="21" t="s">
        <v>22</v>
      </c>
      <c r="D72" s="24">
        <v>5</v>
      </c>
      <c r="E72" s="22">
        <v>528.8373699</v>
      </c>
      <c r="F72" s="23">
        <v>1.02212427914919</v>
      </c>
      <c r="G72" s="22">
        <v>6.7516999999999996</v>
      </c>
    </row>
    <row r="73" spans="1:9" x14ac:dyDescent="0.2">
      <c r="A73" s="20" t="s">
        <v>30</v>
      </c>
      <c r="B73" s="20"/>
      <c r="C73" s="20"/>
      <c r="D73" s="20"/>
      <c r="E73" s="25">
        <f>SUM(E60:E72)</f>
        <v>26545.474736600008</v>
      </c>
      <c r="F73" s="26">
        <f>SUM(F60:F72)</f>
        <v>51.306461634795326</v>
      </c>
      <c r="G73" s="25"/>
      <c r="H73" s="14"/>
      <c r="I73" s="14"/>
    </row>
    <row r="74" spans="1:9" x14ac:dyDescent="0.2">
      <c r="A74" s="21"/>
      <c r="B74" s="21"/>
      <c r="C74" s="21"/>
      <c r="D74" s="21"/>
      <c r="E74" s="22"/>
      <c r="F74" s="23"/>
      <c r="G74" s="22"/>
    </row>
    <row r="75" spans="1:9" x14ac:dyDescent="0.2">
      <c r="A75" s="20" t="s">
        <v>39</v>
      </c>
      <c r="B75" s="21"/>
      <c r="C75" s="21"/>
      <c r="D75" s="21"/>
      <c r="E75" s="22"/>
      <c r="F75" s="23"/>
      <c r="G75" s="22"/>
    </row>
    <row r="76" spans="1:9" x14ac:dyDescent="0.2">
      <c r="A76" s="21" t="s">
        <v>72</v>
      </c>
      <c r="B76" s="21" t="s">
        <v>71</v>
      </c>
      <c r="C76" s="21" t="s">
        <v>40</v>
      </c>
      <c r="D76" s="24">
        <v>4150000</v>
      </c>
      <c r="E76" s="22">
        <v>3976.4082666999998</v>
      </c>
      <c r="F76" s="23">
        <v>7.6855072363214099</v>
      </c>
      <c r="G76" s="22">
        <v>7.4732188124500096</v>
      </c>
    </row>
    <row r="77" spans="1:9" x14ac:dyDescent="0.2">
      <c r="A77" s="21" t="s">
        <v>1354</v>
      </c>
      <c r="B77" s="21" t="s">
        <v>1355</v>
      </c>
      <c r="C77" s="21" t="s">
        <v>40</v>
      </c>
      <c r="D77" s="24">
        <v>1000000</v>
      </c>
      <c r="E77" s="22">
        <v>970.202</v>
      </c>
      <c r="F77" s="23">
        <v>1.8751833291709801</v>
      </c>
      <c r="G77" s="22">
        <v>7.5049813857999901</v>
      </c>
    </row>
    <row r="78" spans="1:9" x14ac:dyDescent="0.2">
      <c r="A78" s="21" t="s">
        <v>90</v>
      </c>
      <c r="B78" s="21" t="s">
        <v>89</v>
      </c>
      <c r="C78" s="21" t="s">
        <v>40</v>
      </c>
      <c r="D78" s="24">
        <v>41600</v>
      </c>
      <c r="E78" s="22">
        <v>40.500683000000002</v>
      </c>
      <c r="F78" s="23">
        <v>7.8278755951480705E-2</v>
      </c>
      <c r="G78" s="22">
        <v>7.7150581650000003</v>
      </c>
    </row>
    <row r="79" spans="1:9" x14ac:dyDescent="0.2">
      <c r="A79" s="20" t="s">
        <v>30</v>
      </c>
      <c r="B79" s="20"/>
      <c r="C79" s="20"/>
      <c r="D79" s="20"/>
      <c r="E79" s="25">
        <f>SUM(E76:E78)</f>
        <v>4987.1109496999998</v>
      </c>
      <c r="F79" s="26">
        <f>SUM(F76:F78)</f>
        <v>9.6389693214438701</v>
      </c>
      <c r="G79" s="25"/>
      <c r="H79" s="14"/>
      <c r="I79" s="14"/>
    </row>
    <row r="80" spans="1:9" x14ac:dyDescent="0.2">
      <c r="A80" s="21"/>
      <c r="B80" s="21"/>
      <c r="C80" s="21"/>
      <c r="D80" s="21"/>
      <c r="E80" s="22"/>
      <c r="F80" s="23"/>
      <c r="G80" s="22"/>
    </row>
    <row r="81" spans="1:9" x14ac:dyDescent="0.2">
      <c r="A81" s="20" t="s">
        <v>42</v>
      </c>
      <c r="B81" s="20"/>
      <c r="C81" s="20"/>
      <c r="D81" s="20"/>
      <c r="E81" s="25">
        <f>E57+E73+E79</f>
        <v>51439.314848300004</v>
      </c>
      <c r="F81" s="26">
        <f>F57+F73+F79</f>
        <v>99.420683185057683</v>
      </c>
      <c r="G81" s="25"/>
      <c r="H81" s="14"/>
      <c r="I81" s="14"/>
    </row>
    <row r="82" spans="1:9" x14ac:dyDescent="0.2">
      <c r="A82" s="20"/>
      <c r="B82" s="20"/>
      <c r="C82" s="20"/>
      <c r="D82" s="20"/>
      <c r="E82" s="25"/>
      <c r="F82" s="26"/>
      <c r="G82" s="25"/>
      <c r="H82" s="14"/>
      <c r="I82" s="14"/>
    </row>
    <row r="83" spans="1:9" x14ac:dyDescent="0.2">
      <c r="A83" s="20" t="s">
        <v>44</v>
      </c>
      <c r="B83" s="20"/>
      <c r="C83" s="20"/>
      <c r="D83" s="20"/>
      <c r="E83" s="25">
        <f>E85-(E57+E73+E79)</f>
        <v>299.73300409999501</v>
      </c>
      <c r="F83" s="26">
        <f>F85-(F57+F73+F79)</f>
        <v>0.57931681494231668</v>
      </c>
      <c r="G83" s="25"/>
      <c r="H83" s="14"/>
      <c r="I83" s="14"/>
    </row>
    <row r="84" spans="1:9" x14ac:dyDescent="0.2">
      <c r="A84" s="20"/>
      <c r="B84" s="20"/>
      <c r="C84" s="20"/>
      <c r="D84" s="20"/>
      <c r="E84" s="25"/>
      <c r="F84" s="26"/>
      <c r="G84" s="25"/>
      <c r="H84" s="14"/>
      <c r="I84" s="14"/>
    </row>
    <row r="85" spans="1:9" x14ac:dyDescent="0.2">
      <c r="A85" s="27" t="s">
        <v>43</v>
      </c>
      <c r="B85" s="27"/>
      <c r="C85" s="27"/>
      <c r="D85" s="27"/>
      <c r="E85" s="28">
        <v>51739.047852399999</v>
      </c>
      <c r="F85" s="29">
        <v>100</v>
      </c>
      <c r="G85" s="28"/>
      <c r="H85" s="14"/>
      <c r="I85" s="14"/>
    </row>
    <row r="87" spans="1:9" x14ac:dyDescent="0.2">
      <c r="A87" s="14" t="s">
        <v>46</v>
      </c>
    </row>
    <row r="88" spans="1:9" x14ac:dyDescent="0.2">
      <c r="A88" s="14" t="s">
        <v>1073</v>
      </c>
    </row>
    <row r="90" spans="1:9" x14ac:dyDescent="0.2">
      <c r="A90" s="14" t="s">
        <v>47</v>
      </c>
    </row>
    <row r="91" spans="1:9" x14ac:dyDescent="0.2">
      <c r="A91" s="14" t="s">
        <v>48</v>
      </c>
    </row>
    <row r="92" spans="1:9" x14ac:dyDescent="0.2">
      <c r="A92" s="14" t="s">
        <v>49</v>
      </c>
      <c r="B92" s="14"/>
      <c r="C92" s="30" t="s">
        <v>51</v>
      </c>
      <c r="D92" s="14" t="s">
        <v>50</v>
      </c>
    </row>
    <row r="93" spans="1:9" x14ac:dyDescent="0.2">
      <c r="A93" s="7" t="s">
        <v>52</v>
      </c>
      <c r="C93" s="31">
        <v>220.25540000000001</v>
      </c>
      <c r="D93" s="31">
        <v>221.43299999999999</v>
      </c>
    </row>
    <row r="94" spans="1:9" x14ac:dyDescent="0.2">
      <c r="A94" s="7" t="s">
        <v>53</v>
      </c>
      <c r="C94" s="31">
        <v>18.115300000000001</v>
      </c>
      <c r="D94" s="31">
        <v>16.8127</v>
      </c>
    </row>
    <row r="95" spans="1:9" x14ac:dyDescent="0.2">
      <c r="A95" s="7" t="s">
        <v>54</v>
      </c>
      <c r="C95" s="31">
        <v>241.27789999999999</v>
      </c>
      <c r="D95" s="31">
        <v>243.5453</v>
      </c>
    </row>
    <row r="96" spans="1:9" x14ac:dyDescent="0.2">
      <c r="A96" s="7" t="s">
        <v>55</v>
      </c>
      <c r="C96" s="31">
        <v>19.994499999999999</v>
      </c>
      <c r="D96" s="31">
        <v>18.5289</v>
      </c>
    </row>
    <row r="98" spans="1:9" x14ac:dyDescent="0.2">
      <c r="A98" s="14" t="s">
        <v>56</v>
      </c>
    </row>
    <row r="99" spans="1:9" x14ac:dyDescent="0.2">
      <c r="A99" s="107" t="s">
        <v>57</v>
      </c>
      <c r="B99" s="108"/>
      <c r="C99" s="32" t="s">
        <v>58</v>
      </c>
    </row>
    <row r="100" spans="1:9" x14ac:dyDescent="0.2">
      <c r="A100" s="103" t="s">
        <v>53</v>
      </c>
      <c r="B100" s="104"/>
      <c r="C100" s="33">
        <v>1.4</v>
      </c>
    </row>
    <row r="101" spans="1:9" x14ac:dyDescent="0.2">
      <c r="A101" s="103" t="s">
        <v>55</v>
      </c>
      <c r="B101" s="104"/>
      <c r="C101" s="33">
        <v>1.65</v>
      </c>
    </row>
    <row r="102" spans="1:9" x14ac:dyDescent="0.2">
      <c r="A102" s="7" t="s">
        <v>59</v>
      </c>
    </row>
    <row r="103" spans="1:9" x14ac:dyDescent="0.2">
      <c r="A103" s="7" t="s">
        <v>60</v>
      </c>
    </row>
    <row r="105" spans="1:9" x14ac:dyDescent="0.2">
      <c r="A105" s="14" t="s">
        <v>1229</v>
      </c>
      <c r="D105" s="34">
        <v>8.7165225084061397</v>
      </c>
      <c r="E105" s="10" t="s">
        <v>61</v>
      </c>
    </row>
    <row r="107" spans="1:9" x14ac:dyDescent="0.2">
      <c r="A107" s="14" t="s">
        <v>62</v>
      </c>
      <c r="D107" s="30" t="s">
        <v>63</v>
      </c>
    </row>
    <row r="109" spans="1:9" x14ac:dyDescent="0.2">
      <c r="A109" s="62" t="s">
        <v>1230</v>
      </c>
      <c r="B109" s="63"/>
      <c r="C109" s="63"/>
      <c r="D109" s="63"/>
      <c r="E109" s="11"/>
      <c r="G109" s="11"/>
      <c r="H109" s="63"/>
      <c r="I109" s="63"/>
    </row>
    <row r="110" spans="1:9" x14ac:dyDescent="0.2">
      <c r="A110" s="62"/>
      <c r="B110" s="63"/>
      <c r="C110" s="63"/>
      <c r="D110" s="63"/>
      <c r="E110" s="11"/>
      <c r="G110" s="11"/>
      <c r="H110" s="63"/>
      <c r="I110" s="63"/>
    </row>
    <row r="111" spans="1:9" x14ac:dyDescent="0.2">
      <c r="A111" s="62" t="s">
        <v>1080</v>
      </c>
      <c r="B111" s="63"/>
      <c r="C111" s="63"/>
      <c r="D111" s="63"/>
      <c r="E111" s="11"/>
      <c r="G111" s="11"/>
      <c r="H111" s="63"/>
      <c r="I111" s="63"/>
    </row>
    <row r="112" spans="1:9" x14ac:dyDescent="0.2">
      <c r="A112" s="64"/>
      <c r="B112" s="63"/>
      <c r="C112" s="63"/>
      <c r="D112" s="63"/>
      <c r="E112" s="11"/>
      <c r="G112" s="11"/>
      <c r="H112" s="63"/>
      <c r="I112" s="63"/>
    </row>
    <row r="113" spans="1:9" x14ac:dyDescent="0.2">
      <c r="A113" s="63"/>
      <c r="B113" s="63"/>
      <c r="C113" s="63"/>
      <c r="D113" s="63"/>
      <c r="E113" s="11"/>
      <c r="G113" s="11"/>
      <c r="H113" s="63"/>
      <c r="I113" s="63"/>
    </row>
    <row r="114" spans="1:9" x14ac:dyDescent="0.2">
      <c r="A114" s="63"/>
      <c r="B114" s="63"/>
      <c r="C114" s="63"/>
      <c r="D114" s="63"/>
      <c r="E114" s="11"/>
      <c r="G114" s="11"/>
      <c r="H114" s="63"/>
      <c r="I114" s="63"/>
    </row>
    <row r="115" spans="1:9" x14ac:dyDescent="0.2">
      <c r="A115" s="63"/>
      <c r="B115" s="63"/>
      <c r="C115" s="63"/>
      <c r="D115" s="63"/>
      <c r="E115" s="11"/>
      <c r="G115" s="11"/>
      <c r="H115" s="63"/>
      <c r="I115" s="63"/>
    </row>
    <row r="116" spans="1:9" x14ac:dyDescent="0.2">
      <c r="A116" s="63"/>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3"/>
      <c r="B119" s="63"/>
      <c r="C119" s="63"/>
      <c r="D119" s="63"/>
      <c r="E119" s="11"/>
      <c r="G119" s="11"/>
      <c r="H119" s="63"/>
      <c r="I119" s="63"/>
    </row>
    <row r="120" spans="1:9" x14ac:dyDescent="0.2">
      <c r="A120" s="63"/>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11"/>
      <c r="H123" s="63"/>
      <c r="I123" s="63"/>
    </row>
    <row r="124" spans="1:9" x14ac:dyDescent="0.2">
      <c r="A124" s="63"/>
      <c r="B124" s="63"/>
      <c r="C124" s="63"/>
      <c r="D124" s="63"/>
      <c r="E124" s="11"/>
      <c r="G124" s="11"/>
      <c r="H124" s="63"/>
      <c r="I124" s="63"/>
    </row>
    <row r="125" spans="1:9" x14ac:dyDescent="0.2">
      <c r="A125" s="63"/>
      <c r="B125" s="63"/>
      <c r="C125" s="63"/>
      <c r="D125" s="63"/>
      <c r="E125" s="11"/>
      <c r="G125" s="11"/>
      <c r="H125" s="63"/>
      <c r="I125" s="63"/>
    </row>
    <row r="126" spans="1:9" x14ac:dyDescent="0.2">
      <c r="A126" s="63"/>
      <c r="B126" s="63"/>
      <c r="C126" s="63"/>
      <c r="D126" s="63"/>
      <c r="E126" s="11"/>
      <c r="G126" s="11"/>
      <c r="H126" s="63"/>
      <c r="I126" s="63"/>
    </row>
    <row r="127" spans="1:9" x14ac:dyDescent="0.2">
      <c r="A127" s="62" t="s">
        <v>1516</v>
      </c>
      <c r="B127" s="63"/>
      <c r="C127" s="63"/>
      <c r="D127" s="63"/>
      <c r="E127" s="11"/>
      <c r="G127" s="11"/>
      <c r="H127" s="63"/>
      <c r="I127" s="63"/>
    </row>
    <row r="128" spans="1:9" x14ac:dyDescent="0.2">
      <c r="A128" s="63"/>
      <c r="B128" s="63"/>
      <c r="C128" s="63"/>
      <c r="D128" s="63"/>
      <c r="E128" s="11"/>
      <c r="G128" s="11"/>
      <c r="H128" s="63"/>
      <c r="I128" s="63"/>
    </row>
    <row r="129" spans="1:9" x14ac:dyDescent="0.2">
      <c r="A129" s="62" t="s">
        <v>1081</v>
      </c>
      <c r="B129" s="63"/>
      <c r="C129" s="63"/>
      <c r="D129" s="63"/>
      <c r="E129" s="11"/>
      <c r="G129" s="11"/>
      <c r="H129" s="63"/>
      <c r="I129" s="63"/>
    </row>
    <row r="130" spans="1:9" x14ac:dyDescent="0.2">
      <c r="A130" s="63"/>
      <c r="B130" s="63"/>
      <c r="C130" s="63"/>
      <c r="D130" s="63"/>
      <c r="E130" s="11"/>
      <c r="G130" s="11"/>
      <c r="H130" s="63"/>
      <c r="I130" s="63"/>
    </row>
    <row r="131" spans="1:9" x14ac:dyDescent="0.2">
      <c r="A131" s="63"/>
      <c r="B131" s="63"/>
      <c r="C131" s="63"/>
      <c r="D131" s="63"/>
      <c r="E131" s="11"/>
      <c r="G131" s="11"/>
      <c r="H131" s="63"/>
      <c r="I131" s="63"/>
    </row>
    <row r="132" spans="1:9" x14ac:dyDescent="0.2">
      <c r="A132" s="63"/>
      <c r="B132" s="63"/>
      <c r="C132" s="63"/>
      <c r="D132" s="63"/>
      <c r="E132" s="11"/>
      <c r="G132" s="11"/>
      <c r="H132" s="63"/>
      <c r="I132" s="63"/>
    </row>
    <row r="133" spans="1:9" x14ac:dyDescent="0.2">
      <c r="A133" s="63"/>
      <c r="B133" s="63"/>
      <c r="C133" s="63"/>
      <c r="D133" s="63"/>
      <c r="E133" s="11"/>
      <c r="G133" s="11"/>
      <c r="H133" s="63"/>
      <c r="I133" s="63"/>
    </row>
    <row r="134" spans="1:9" x14ac:dyDescent="0.2">
      <c r="A134" s="63"/>
      <c r="B134" s="63"/>
      <c r="C134" s="63"/>
      <c r="D134" s="63"/>
      <c r="E134" s="11"/>
      <c r="G134" s="11"/>
      <c r="H134" s="63"/>
      <c r="I134" s="63"/>
    </row>
    <row r="135" spans="1:9" x14ac:dyDescent="0.2">
      <c r="A135" s="63"/>
      <c r="B135" s="63"/>
      <c r="C135" s="63"/>
      <c r="D135" s="63"/>
      <c r="E135" s="11"/>
      <c r="G135" s="11"/>
      <c r="H135" s="63"/>
      <c r="I135" s="63"/>
    </row>
    <row r="136" spans="1:9" x14ac:dyDescent="0.2">
      <c r="A136" s="63"/>
      <c r="B136" s="63"/>
      <c r="C136" s="63"/>
      <c r="D136" s="63"/>
      <c r="E136" s="11"/>
      <c r="G136" s="11"/>
      <c r="H136" s="63"/>
      <c r="I136" s="63"/>
    </row>
    <row r="137" spans="1:9" x14ac:dyDescent="0.2">
      <c r="A137" s="63"/>
      <c r="B137" s="63"/>
      <c r="C137" s="63"/>
      <c r="D137" s="63"/>
      <c r="E137" s="11"/>
      <c r="G137" s="11"/>
      <c r="H137" s="63"/>
      <c r="I137" s="63"/>
    </row>
    <row r="138" spans="1:9" x14ac:dyDescent="0.2">
      <c r="A138" s="63"/>
      <c r="B138" s="63"/>
      <c r="C138" s="63"/>
      <c r="D138" s="63"/>
      <c r="E138" s="11"/>
      <c r="G138" s="11"/>
      <c r="H138" s="63"/>
      <c r="I138" s="63"/>
    </row>
    <row r="139" spans="1:9" x14ac:dyDescent="0.2">
      <c r="A139" s="63"/>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2" t="s">
        <v>1517</v>
      </c>
      <c r="B144" s="63"/>
      <c r="C144" s="63"/>
      <c r="D144" s="63"/>
      <c r="E144" s="11"/>
      <c r="G144" s="11"/>
      <c r="H144" s="63"/>
      <c r="I144" s="63"/>
    </row>
    <row r="145" spans="1:9" x14ac:dyDescent="0.2">
      <c r="A145" s="63"/>
      <c r="B145" s="63"/>
      <c r="C145" s="63"/>
      <c r="D145" s="63"/>
      <c r="E145" s="11"/>
      <c r="G145" s="11"/>
      <c r="H145" s="63"/>
      <c r="I145" s="63"/>
    </row>
    <row r="146" spans="1:9" x14ac:dyDescent="0.2">
      <c r="A146" s="63" t="s">
        <v>1084</v>
      </c>
      <c r="B146" s="63"/>
      <c r="C146" s="63"/>
      <c r="D146" s="63"/>
      <c r="E146" s="11"/>
      <c r="G146" s="11"/>
      <c r="H146" s="63"/>
      <c r="I146" s="63"/>
    </row>
    <row r="148" spans="1:9" x14ac:dyDescent="0.2">
      <c r="A148" s="63"/>
    </row>
    <row r="149" spans="1:9" x14ac:dyDescent="0.2">
      <c r="A149" s="63"/>
    </row>
    <row r="150" spans="1:9" x14ac:dyDescent="0.2">
      <c r="A150" s="64"/>
    </row>
  </sheetData>
  <mergeCells count="4">
    <mergeCell ref="A1:G1"/>
    <mergeCell ref="A99:B99"/>
    <mergeCell ref="A100:B100"/>
    <mergeCell ref="A101:B101"/>
  </mergeCells>
  <conditionalFormatting sqref="F2:F3">
    <cfRule type="cellIs" dxfId="87" priority="2" stopIfTrue="1" operator="between">
      <formula>0.009</formula>
      <formula>-0.009</formula>
    </cfRule>
  </conditionalFormatting>
  <conditionalFormatting sqref="F5:F65537">
    <cfRule type="cellIs" dxfId="86" priority="1" stopIfTrue="1" operator="between">
      <formula>0.009</formula>
      <formula>-0.009</formula>
    </cfRule>
  </conditionalFormatting>
  <hyperlinks>
    <hyperlink ref="A110"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4"/>
  <sheetViews>
    <sheetView workbookViewId="0">
      <selection sqref="A1:G1"/>
    </sheetView>
  </sheetViews>
  <sheetFormatPr defaultColWidth="9.109375" defaultRowHeight="10.199999999999999" x14ac:dyDescent="0.2"/>
  <cols>
    <col min="1" max="1" width="38.6640625" style="7" bestFit="1" customWidth="1"/>
    <col min="2" max="2" width="52.5546875" style="7" bestFit="1" customWidth="1"/>
    <col min="3" max="3" width="35.441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1518</v>
      </c>
      <c r="B1" s="106"/>
      <c r="C1" s="106"/>
      <c r="D1" s="106"/>
      <c r="E1" s="106"/>
      <c r="F1" s="106"/>
      <c r="G1" s="106"/>
    </row>
    <row r="2" spans="1:7" s="1" customFormat="1" ht="12" x14ac:dyDescent="0.25">
      <c r="A2" s="35"/>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4</v>
      </c>
      <c r="D4" s="13" t="s">
        <v>1</v>
      </c>
      <c r="E4" s="52" t="s">
        <v>6</v>
      </c>
      <c r="F4" s="12" t="s">
        <v>3</v>
      </c>
      <c r="G4" s="12" t="s">
        <v>5</v>
      </c>
    </row>
    <row r="5" spans="1:7" x14ac:dyDescent="0.2">
      <c r="A5" s="16" t="s">
        <v>124</v>
      </c>
      <c r="B5" s="17"/>
      <c r="C5" s="17"/>
      <c r="D5" s="17"/>
      <c r="E5" s="18"/>
      <c r="F5" s="19"/>
      <c r="G5" s="18"/>
    </row>
    <row r="6" spans="1:7" x14ac:dyDescent="0.2">
      <c r="A6" s="20" t="s">
        <v>21</v>
      </c>
      <c r="B6" s="21"/>
      <c r="C6" s="21"/>
      <c r="D6" s="21"/>
      <c r="E6" s="22"/>
      <c r="F6" s="23"/>
      <c r="G6" s="22"/>
    </row>
    <row r="7" spans="1:7" x14ac:dyDescent="0.2">
      <c r="A7" s="21" t="s">
        <v>126</v>
      </c>
      <c r="B7" s="21" t="s">
        <v>125</v>
      </c>
      <c r="C7" s="21" t="s">
        <v>127</v>
      </c>
      <c r="D7" s="24">
        <v>50000</v>
      </c>
      <c r="E7" s="22">
        <v>495.6</v>
      </c>
      <c r="F7" s="23">
        <v>2.3153077406568898</v>
      </c>
      <c r="G7" s="22"/>
    </row>
    <row r="8" spans="1:7" x14ac:dyDescent="0.2">
      <c r="A8" s="21" t="s">
        <v>132</v>
      </c>
      <c r="B8" s="21" t="s">
        <v>131</v>
      </c>
      <c r="C8" s="21" t="s">
        <v>127</v>
      </c>
      <c r="D8" s="24">
        <v>21500</v>
      </c>
      <c r="E8" s="22">
        <v>288.7235</v>
      </c>
      <c r="F8" s="23">
        <v>1.3488372769563199</v>
      </c>
      <c r="G8" s="22"/>
    </row>
    <row r="9" spans="1:7" x14ac:dyDescent="0.2">
      <c r="A9" s="21" t="s">
        <v>129</v>
      </c>
      <c r="B9" s="21" t="s">
        <v>128</v>
      </c>
      <c r="C9" s="21" t="s">
        <v>130</v>
      </c>
      <c r="D9" s="24">
        <v>6000</v>
      </c>
      <c r="E9" s="22">
        <v>245.01</v>
      </c>
      <c r="F9" s="23">
        <v>1.1446197529022299</v>
      </c>
      <c r="G9" s="22"/>
    </row>
    <row r="10" spans="1:7" x14ac:dyDescent="0.2">
      <c r="A10" s="21" t="s">
        <v>134</v>
      </c>
      <c r="B10" s="21" t="s">
        <v>133</v>
      </c>
      <c r="C10" s="21" t="s">
        <v>135</v>
      </c>
      <c r="D10" s="24">
        <v>11300</v>
      </c>
      <c r="E10" s="22">
        <v>237.93279999999999</v>
      </c>
      <c r="F10" s="23">
        <v>1.1115570088704001</v>
      </c>
      <c r="G10" s="22"/>
    </row>
    <row r="11" spans="1:7" x14ac:dyDescent="0.2">
      <c r="A11" s="21" t="s">
        <v>140</v>
      </c>
      <c r="B11" s="21" t="s">
        <v>139</v>
      </c>
      <c r="C11" s="21" t="s">
        <v>141</v>
      </c>
      <c r="D11" s="24">
        <v>13663</v>
      </c>
      <c r="E11" s="22">
        <v>220.71210199999999</v>
      </c>
      <c r="F11" s="23">
        <v>1.0311066146433701</v>
      </c>
      <c r="G11" s="22"/>
    </row>
    <row r="12" spans="1:7" x14ac:dyDescent="0.2">
      <c r="A12" s="21" t="s">
        <v>143</v>
      </c>
      <c r="B12" s="21" t="s">
        <v>142</v>
      </c>
      <c r="C12" s="21" t="s">
        <v>127</v>
      </c>
      <c r="D12" s="24">
        <v>16000</v>
      </c>
      <c r="E12" s="22">
        <v>203.10400000000001</v>
      </c>
      <c r="F12" s="23">
        <v>0.94884637481512801</v>
      </c>
      <c r="G12" s="22"/>
    </row>
    <row r="13" spans="1:7" x14ac:dyDescent="0.2">
      <c r="A13" s="21" t="s">
        <v>145</v>
      </c>
      <c r="B13" s="21" t="s">
        <v>144</v>
      </c>
      <c r="C13" s="21" t="s">
        <v>127</v>
      </c>
      <c r="D13" s="24">
        <v>19000</v>
      </c>
      <c r="E13" s="22">
        <v>186.61799999999999</v>
      </c>
      <c r="F13" s="23">
        <v>0.87182828883355101</v>
      </c>
      <c r="G13" s="22"/>
    </row>
    <row r="14" spans="1:7" x14ac:dyDescent="0.2">
      <c r="A14" s="21" t="s">
        <v>137</v>
      </c>
      <c r="B14" s="21" t="s">
        <v>136</v>
      </c>
      <c r="C14" s="21" t="s">
        <v>138</v>
      </c>
      <c r="D14" s="24">
        <v>11000</v>
      </c>
      <c r="E14" s="22">
        <v>172.744</v>
      </c>
      <c r="F14" s="23">
        <v>0.80701275292985097</v>
      </c>
      <c r="G14" s="22"/>
    </row>
    <row r="15" spans="1:7" x14ac:dyDescent="0.2">
      <c r="A15" s="21" t="s">
        <v>147</v>
      </c>
      <c r="B15" s="21" t="s">
        <v>146</v>
      </c>
      <c r="C15" s="21" t="s">
        <v>141</v>
      </c>
      <c r="D15" s="24">
        <v>10000</v>
      </c>
      <c r="E15" s="22">
        <v>162.33000000000001</v>
      </c>
      <c r="F15" s="23">
        <v>0.75836139132532898</v>
      </c>
      <c r="G15" s="22"/>
    </row>
    <row r="16" spans="1:7" x14ac:dyDescent="0.2">
      <c r="A16" s="21" t="s">
        <v>149</v>
      </c>
      <c r="B16" s="21" t="s">
        <v>148</v>
      </c>
      <c r="C16" s="21" t="s">
        <v>150</v>
      </c>
      <c r="D16" s="24">
        <v>48000</v>
      </c>
      <c r="E16" s="22">
        <v>133.464</v>
      </c>
      <c r="F16" s="23">
        <v>0.62350732909409101</v>
      </c>
      <c r="G16" s="22"/>
    </row>
    <row r="17" spans="1:7" x14ac:dyDescent="0.2">
      <c r="A17" s="21" t="s">
        <v>152</v>
      </c>
      <c r="B17" s="21" t="s">
        <v>151</v>
      </c>
      <c r="C17" s="21" t="s">
        <v>153</v>
      </c>
      <c r="D17" s="24">
        <v>3500</v>
      </c>
      <c r="E17" s="22">
        <v>129.822</v>
      </c>
      <c r="F17" s="23">
        <v>0.60649290053986904</v>
      </c>
      <c r="G17" s="22"/>
    </row>
    <row r="18" spans="1:7" x14ac:dyDescent="0.2">
      <c r="A18" s="21" t="s">
        <v>158</v>
      </c>
      <c r="B18" s="21" t="s">
        <v>157</v>
      </c>
      <c r="C18" s="21" t="s">
        <v>159</v>
      </c>
      <c r="D18" s="24">
        <v>33500</v>
      </c>
      <c r="E18" s="22">
        <v>110.39924999999999</v>
      </c>
      <c r="F18" s="23">
        <v>0.515755121242364</v>
      </c>
      <c r="G18" s="22"/>
    </row>
    <row r="19" spans="1:7" x14ac:dyDescent="0.2">
      <c r="A19" s="21" t="s">
        <v>155</v>
      </c>
      <c r="B19" s="21" t="s">
        <v>154</v>
      </c>
      <c r="C19" s="21" t="s">
        <v>156</v>
      </c>
      <c r="D19" s="24">
        <v>900</v>
      </c>
      <c r="E19" s="22">
        <v>106.056</v>
      </c>
      <c r="F19" s="23">
        <v>0.49546464435655202</v>
      </c>
      <c r="G19" s="22"/>
    </row>
    <row r="20" spans="1:7" x14ac:dyDescent="0.2">
      <c r="A20" s="21" t="s">
        <v>161</v>
      </c>
      <c r="B20" s="21" t="s">
        <v>160</v>
      </c>
      <c r="C20" s="21" t="s">
        <v>162</v>
      </c>
      <c r="D20" s="24">
        <v>1500</v>
      </c>
      <c r="E20" s="22">
        <v>105.6375</v>
      </c>
      <c r="F20" s="23">
        <v>0.49350952674262</v>
      </c>
      <c r="G20" s="22"/>
    </row>
    <row r="21" spans="1:7" x14ac:dyDescent="0.2">
      <c r="A21" s="21" t="s">
        <v>164</v>
      </c>
      <c r="B21" s="21" t="s">
        <v>163</v>
      </c>
      <c r="C21" s="21" t="s">
        <v>165</v>
      </c>
      <c r="D21" s="24">
        <v>5500</v>
      </c>
      <c r="E21" s="22">
        <v>94.583500000000001</v>
      </c>
      <c r="F21" s="23">
        <v>0.44186826006541802</v>
      </c>
      <c r="G21" s="22"/>
    </row>
    <row r="22" spans="1:7" x14ac:dyDescent="0.2">
      <c r="A22" s="21" t="s">
        <v>167</v>
      </c>
      <c r="B22" s="21" t="s">
        <v>166</v>
      </c>
      <c r="C22" s="21" t="s">
        <v>168</v>
      </c>
      <c r="D22" s="24">
        <v>5000</v>
      </c>
      <c r="E22" s="22">
        <v>91.28</v>
      </c>
      <c r="F22" s="23">
        <v>0.42643521099104298</v>
      </c>
      <c r="G22" s="22"/>
    </row>
    <row r="23" spans="1:7" x14ac:dyDescent="0.2">
      <c r="A23" s="21" t="s">
        <v>173</v>
      </c>
      <c r="B23" s="21" t="s">
        <v>172</v>
      </c>
      <c r="C23" s="21" t="s">
        <v>174</v>
      </c>
      <c r="D23" s="24">
        <v>12000</v>
      </c>
      <c r="E23" s="22">
        <v>89.981999999999999</v>
      </c>
      <c r="F23" s="23">
        <v>0.42037130976551301</v>
      </c>
      <c r="G23" s="22"/>
    </row>
    <row r="24" spans="1:7" x14ac:dyDescent="0.2">
      <c r="A24" s="21" t="s">
        <v>219</v>
      </c>
      <c r="B24" s="21" t="s">
        <v>218</v>
      </c>
      <c r="C24" s="21" t="s">
        <v>220</v>
      </c>
      <c r="D24" s="24">
        <v>5000</v>
      </c>
      <c r="E24" s="22">
        <v>85.11</v>
      </c>
      <c r="F24" s="23">
        <v>0.397610657399734</v>
      </c>
      <c r="G24" s="22"/>
    </row>
    <row r="25" spans="1:7" x14ac:dyDescent="0.2">
      <c r="A25" s="21" t="s">
        <v>176</v>
      </c>
      <c r="B25" s="21" t="s">
        <v>175</v>
      </c>
      <c r="C25" s="21" t="s">
        <v>177</v>
      </c>
      <c r="D25" s="24">
        <v>46000</v>
      </c>
      <c r="E25" s="22">
        <v>82.836799999999997</v>
      </c>
      <c r="F25" s="23">
        <v>0.38699088831970702</v>
      </c>
      <c r="G25" s="22"/>
    </row>
    <row r="26" spans="1:7" x14ac:dyDescent="0.2">
      <c r="A26" s="21" t="s">
        <v>191</v>
      </c>
      <c r="B26" s="21" t="s">
        <v>190</v>
      </c>
      <c r="C26" s="21" t="s">
        <v>1507</v>
      </c>
      <c r="D26" s="24">
        <v>3400</v>
      </c>
      <c r="E26" s="22">
        <v>78.740600000000001</v>
      </c>
      <c r="F26" s="23">
        <v>0.36785456150921703</v>
      </c>
      <c r="G26" s="22"/>
    </row>
    <row r="27" spans="1:7" x14ac:dyDescent="0.2">
      <c r="A27" s="21" t="s">
        <v>179</v>
      </c>
      <c r="B27" s="21" t="s">
        <v>178</v>
      </c>
      <c r="C27" s="21" t="s">
        <v>180</v>
      </c>
      <c r="D27" s="24">
        <v>45000</v>
      </c>
      <c r="E27" s="22">
        <v>77.471999999999994</v>
      </c>
      <c r="F27" s="23">
        <v>0.36192800904796402</v>
      </c>
      <c r="G27" s="22"/>
    </row>
    <row r="28" spans="1:7" x14ac:dyDescent="0.2">
      <c r="A28" s="21" t="s">
        <v>170</v>
      </c>
      <c r="B28" s="21" t="s">
        <v>169</v>
      </c>
      <c r="C28" s="21" t="s">
        <v>171</v>
      </c>
      <c r="D28" s="24">
        <v>1250</v>
      </c>
      <c r="E28" s="22">
        <v>75.387500000000003</v>
      </c>
      <c r="F28" s="23">
        <v>0.35218979479170998</v>
      </c>
      <c r="G28" s="22"/>
    </row>
    <row r="29" spans="1:7" x14ac:dyDescent="0.2">
      <c r="A29" s="21" t="s">
        <v>185</v>
      </c>
      <c r="B29" s="21" t="s">
        <v>184</v>
      </c>
      <c r="C29" s="21" t="s">
        <v>186</v>
      </c>
      <c r="D29" s="24">
        <v>5679</v>
      </c>
      <c r="E29" s="22">
        <v>69.215652000000006</v>
      </c>
      <c r="F29" s="23">
        <v>0.32335660784950299</v>
      </c>
      <c r="G29" s="22"/>
    </row>
    <row r="30" spans="1:7" x14ac:dyDescent="0.2">
      <c r="A30" s="21" t="s">
        <v>201</v>
      </c>
      <c r="B30" s="21" t="s">
        <v>200</v>
      </c>
      <c r="C30" s="21" t="s">
        <v>153</v>
      </c>
      <c r="D30" s="24">
        <v>400</v>
      </c>
      <c r="E30" s="22">
        <v>66.787999999999997</v>
      </c>
      <c r="F30" s="23">
        <v>0.312015281240905</v>
      </c>
      <c r="G30" s="22"/>
    </row>
    <row r="31" spans="1:7" x14ac:dyDescent="0.2">
      <c r="A31" s="21" t="s">
        <v>203</v>
      </c>
      <c r="B31" s="21" t="s">
        <v>202</v>
      </c>
      <c r="C31" s="21" t="s">
        <v>204</v>
      </c>
      <c r="D31" s="24">
        <v>3500</v>
      </c>
      <c r="E31" s="22">
        <v>64.872500000000002</v>
      </c>
      <c r="F31" s="23">
        <v>0.30306658879290599</v>
      </c>
      <c r="G31" s="22"/>
    </row>
    <row r="32" spans="1:7" x14ac:dyDescent="0.2">
      <c r="A32" s="21" t="s">
        <v>182</v>
      </c>
      <c r="B32" s="21" t="s">
        <v>181</v>
      </c>
      <c r="C32" s="21" t="s">
        <v>183</v>
      </c>
      <c r="D32" s="24">
        <v>1000</v>
      </c>
      <c r="E32" s="22">
        <v>63.87</v>
      </c>
      <c r="F32" s="23">
        <v>0.29838318280015302</v>
      </c>
      <c r="G32" s="22"/>
    </row>
    <row r="33" spans="1:7" x14ac:dyDescent="0.2">
      <c r="A33" s="21" t="s">
        <v>194</v>
      </c>
      <c r="B33" s="21" t="s">
        <v>193</v>
      </c>
      <c r="C33" s="21" t="s">
        <v>162</v>
      </c>
      <c r="D33" s="24">
        <v>3300</v>
      </c>
      <c r="E33" s="22">
        <v>63.653700000000001</v>
      </c>
      <c r="F33" s="23">
        <v>0.29737268832011998</v>
      </c>
      <c r="G33" s="22"/>
    </row>
    <row r="34" spans="1:7" x14ac:dyDescent="0.2">
      <c r="A34" s="21" t="s">
        <v>231</v>
      </c>
      <c r="B34" s="21" t="s">
        <v>230</v>
      </c>
      <c r="C34" s="21" t="s">
        <v>232</v>
      </c>
      <c r="D34" s="24">
        <v>6800</v>
      </c>
      <c r="E34" s="22">
        <v>61.849400000000003</v>
      </c>
      <c r="F34" s="23">
        <v>0.28894349187849999</v>
      </c>
      <c r="G34" s="22"/>
    </row>
    <row r="35" spans="1:7" x14ac:dyDescent="0.2">
      <c r="A35" s="21" t="s">
        <v>188</v>
      </c>
      <c r="B35" s="21" t="s">
        <v>187</v>
      </c>
      <c r="C35" s="21" t="s">
        <v>189</v>
      </c>
      <c r="D35" s="24">
        <v>15000</v>
      </c>
      <c r="E35" s="22">
        <v>59.94</v>
      </c>
      <c r="F35" s="23">
        <v>0.28002329696322498</v>
      </c>
      <c r="G35" s="22"/>
    </row>
    <row r="36" spans="1:7" x14ac:dyDescent="0.2">
      <c r="A36" s="21" t="s">
        <v>199</v>
      </c>
      <c r="B36" s="21" t="s">
        <v>198</v>
      </c>
      <c r="C36" s="21" t="s">
        <v>159</v>
      </c>
      <c r="D36" s="24">
        <v>35000</v>
      </c>
      <c r="E36" s="22">
        <v>58.646000000000001</v>
      </c>
      <c r="F36" s="23">
        <v>0.27397808264439899</v>
      </c>
      <c r="G36" s="22"/>
    </row>
    <row r="37" spans="1:7" x14ac:dyDescent="0.2">
      <c r="A37" s="21" t="s">
        <v>216</v>
      </c>
      <c r="B37" s="21" t="s">
        <v>215</v>
      </c>
      <c r="C37" s="21" t="s">
        <v>217</v>
      </c>
      <c r="D37" s="24">
        <v>4000</v>
      </c>
      <c r="E37" s="22">
        <v>57.747999999999998</v>
      </c>
      <c r="F37" s="23">
        <v>0.26978287208929402</v>
      </c>
      <c r="G37" s="22"/>
    </row>
    <row r="38" spans="1:7" x14ac:dyDescent="0.2">
      <c r="A38" s="21" t="s">
        <v>206</v>
      </c>
      <c r="B38" s="21" t="s">
        <v>205</v>
      </c>
      <c r="C38" s="21" t="s">
        <v>207</v>
      </c>
      <c r="D38" s="24">
        <v>7600</v>
      </c>
      <c r="E38" s="22">
        <v>57.0456</v>
      </c>
      <c r="F38" s="23">
        <v>0.26650145127202701</v>
      </c>
      <c r="G38" s="22"/>
    </row>
    <row r="39" spans="1:7" x14ac:dyDescent="0.2">
      <c r="A39" s="21" t="s">
        <v>209</v>
      </c>
      <c r="B39" s="21" t="s">
        <v>208</v>
      </c>
      <c r="C39" s="21" t="s">
        <v>210</v>
      </c>
      <c r="D39" s="24">
        <v>10200</v>
      </c>
      <c r="E39" s="22">
        <v>56.977200000000003</v>
      </c>
      <c r="F39" s="23">
        <v>0.26618190516738499</v>
      </c>
      <c r="G39" s="22"/>
    </row>
    <row r="40" spans="1:7" x14ac:dyDescent="0.2">
      <c r="A40" s="21" t="s">
        <v>214</v>
      </c>
      <c r="B40" s="21" t="s">
        <v>213</v>
      </c>
      <c r="C40" s="21" t="s">
        <v>189</v>
      </c>
      <c r="D40" s="24">
        <v>1250</v>
      </c>
      <c r="E40" s="22">
        <v>54.858750000000001</v>
      </c>
      <c r="F40" s="23">
        <v>0.25628508579047898</v>
      </c>
      <c r="G40" s="22"/>
    </row>
    <row r="41" spans="1:7" x14ac:dyDescent="0.2">
      <c r="A41" s="21" t="s">
        <v>196</v>
      </c>
      <c r="B41" s="21" t="s">
        <v>195</v>
      </c>
      <c r="C41" s="21" t="s">
        <v>197</v>
      </c>
      <c r="D41" s="24">
        <v>1000</v>
      </c>
      <c r="E41" s="22">
        <v>50.594999999999999</v>
      </c>
      <c r="F41" s="23">
        <v>0.236366011175415</v>
      </c>
      <c r="G41" s="22"/>
    </row>
    <row r="42" spans="1:7" x14ac:dyDescent="0.2">
      <c r="A42" s="21" t="s">
        <v>224</v>
      </c>
      <c r="B42" s="21" t="s">
        <v>223</v>
      </c>
      <c r="C42" s="21" t="s">
        <v>225</v>
      </c>
      <c r="D42" s="24">
        <v>1500</v>
      </c>
      <c r="E42" s="22">
        <v>48.573</v>
      </c>
      <c r="F42" s="23">
        <v>0.22691977983641501</v>
      </c>
      <c r="G42" s="22"/>
    </row>
    <row r="43" spans="1:7" x14ac:dyDescent="0.2">
      <c r="A43" s="21" t="s">
        <v>212</v>
      </c>
      <c r="B43" s="21" t="s">
        <v>211</v>
      </c>
      <c r="C43" s="21" t="s">
        <v>165</v>
      </c>
      <c r="D43" s="24">
        <v>3220</v>
      </c>
      <c r="E43" s="22">
        <v>48.480319999999999</v>
      </c>
      <c r="F43" s="23">
        <v>0.22648680420807701</v>
      </c>
      <c r="G43" s="22"/>
    </row>
    <row r="44" spans="1:7" x14ac:dyDescent="0.2">
      <c r="A44" s="21" t="s">
        <v>229</v>
      </c>
      <c r="B44" s="21" t="s">
        <v>228</v>
      </c>
      <c r="C44" s="21" t="s">
        <v>210</v>
      </c>
      <c r="D44" s="24">
        <v>30000</v>
      </c>
      <c r="E44" s="22">
        <v>47.777999999999999</v>
      </c>
      <c r="F44" s="23">
        <v>0.223205757128945</v>
      </c>
      <c r="G44" s="22"/>
    </row>
    <row r="45" spans="1:7" x14ac:dyDescent="0.2">
      <c r="A45" s="21" t="s">
        <v>246</v>
      </c>
      <c r="B45" s="21" t="s">
        <v>245</v>
      </c>
      <c r="C45" s="21" t="s">
        <v>220</v>
      </c>
      <c r="D45" s="24">
        <v>5000</v>
      </c>
      <c r="E45" s="22">
        <v>47.575000000000003</v>
      </c>
      <c r="F45" s="23">
        <v>0.222257396613704</v>
      </c>
      <c r="G45" s="22"/>
    </row>
    <row r="46" spans="1:7" x14ac:dyDescent="0.2">
      <c r="A46" s="21" t="s">
        <v>237</v>
      </c>
      <c r="B46" s="21" t="s">
        <v>236</v>
      </c>
      <c r="C46" s="21" t="s">
        <v>238</v>
      </c>
      <c r="D46" s="24">
        <v>25000</v>
      </c>
      <c r="E46" s="22">
        <v>44.797499999999999</v>
      </c>
      <c r="F46" s="23">
        <v>0.20928167577093801</v>
      </c>
      <c r="G46" s="22"/>
    </row>
    <row r="47" spans="1:7" x14ac:dyDescent="0.2">
      <c r="A47" s="21" t="s">
        <v>244</v>
      </c>
      <c r="B47" s="21" t="s">
        <v>243</v>
      </c>
      <c r="C47" s="21" t="s">
        <v>232</v>
      </c>
      <c r="D47" s="24">
        <v>300</v>
      </c>
      <c r="E47" s="22">
        <v>44.634</v>
      </c>
      <c r="F47" s="23">
        <v>0.20851784845940199</v>
      </c>
      <c r="G47" s="22"/>
    </row>
    <row r="48" spans="1:7" x14ac:dyDescent="0.2">
      <c r="A48" s="21" t="s">
        <v>234</v>
      </c>
      <c r="B48" s="21" t="s">
        <v>233</v>
      </c>
      <c r="C48" s="21" t="s">
        <v>235</v>
      </c>
      <c r="D48" s="24">
        <v>2600</v>
      </c>
      <c r="E48" s="22">
        <v>40.4846</v>
      </c>
      <c r="F48" s="23">
        <v>0.18913298578974599</v>
      </c>
      <c r="G48" s="22"/>
    </row>
    <row r="49" spans="1:9" x14ac:dyDescent="0.2">
      <c r="A49" s="21" t="s">
        <v>227</v>
      </c>
      <c r="B49" s="21" t="s">
        <v>226</v>
      </c>
      <c r="C49" s="21" t="s">
        <v>150</v>
      </c>
      <c r="D49" s="24">
        <v>5500</v>
      </c>
      <c r="E49" s="22">
        <v>39.341500000000003</v>
      </c>
      <c r="F49" s="23">
        <v>0.183792735026338</v>
      </c>
      <c r="G49" s="22"/>
    </row>
    <row r="50" spans="1:9" x14ac:dyDescent="0.2">
      <c r="A50" s="21" t="s">
        <v>222</v>
      </c>
      <c r="B50" s="21" t="s">
        <v>221</v>
      </c>
      <c r="C50" s="21" t="s">
        <v>174</v>
      </c>
      <c r="D50" s="24">
        <v>2000</v>
      </c>
      <c r="E50" s="22">
        <v>39.241999999999997</v>
      </c>
      <c r="F50" s="23">
        <v>0.18332789822206999</v>
      </c>
      <c r="G50" s="22"/>
    </row>
    <row r="51" spans="1:9" x14ac:dyDescent="0.2">
      <c r="A51" s="21" t="s">
        <v>240</v>
      </c>
      <c r="B51" s="21" t="s">
        <v>239</v>
      </c>
      <c r="C51" s="21" t="s">
        <v>232</v>
      </c>
      <c r="D51" s="24">
        <v>1500</v>
      </c>
      <c r="E51" s="22">
        <v>39.211500000000001</v>
      </c>
      <c r="F51" s="23">
        <v>0.18318541055845</v>
      </c>
      <c r="G51" s="22"/>
    </row>
    <row r="52" spans="1:9" x14ac:dyDescent="0.2">
      <c r="A52" s="21" t="s">
        <v>248</v>
      </c>
      <c r="B52" s="21" t="s">
        <v>247</v>
      </c>
      <c r="C52" s="21" t="s">
        <v>183</v>
      </c>
      <c r="D52" s="24">
        <v>3000</v>
      </c>
      <c r="E52" s="22">
        <v>26.972999999999999</v>
      </c>
      <c r="F52" s="23">
        <v>0.12601048363345099</v>
      </c>
      <c r="G52" s="22"/>
    </row>
    <row r="53" spans="1:9" x14ac:dyDescent="0.2">
      <c r="A53" s="21" t="s">
        <v>242</v>
      </c>
      <c r="B53" s="21" t="s">
        <v>241</v>
      </c>
      <c r="C53" s="21" t="s">
        <v>183</v>
      </c>
      <c r="D53" s="24">
        <v>10000</v>
      </c>
      <c r="E53" s="22">
        <v>25.225000000000001</v>
      </c>
      <c r="F53" s="23">
        <v>0.11784430540369301</v>
      </c>
      <c r="G53" s="22"/>
    </row>
    <row r="54" spans="1:9" x14ac:dyDescent="0.2">
      <c r="A54" s="21" t="s">
        <v>250</v>
      </c>
      <c r="B54" s="21" t="s">
        <v>249</v>
      </c>
      <c r="C54" s="21" t="s">
        <v>220</v>
      </c>
      <c r="D54" s="24">
        <v>6460</v>
      </c>
      <c r="E54" s="22">
        <v>22.08351</v>
      </c>
      <c r="F54" s="23">
        <v>0.103168122768107</v>
      </c>
      <c r="G54" s="22"/>
    </row>
    <row r="55" spans="1:9" x14ac:dyDescent="0.2">
      <c r="A55" s="21" t="s">
        <v>252</v>
      </c>
      <c r="B55" s="21" t="s">
        <v>251</v>
      </c>
      <c r="C55" s="21" t="s">
        <v>253</v>
      </c>
      <c r="D55" s="24">
        <v>750</v>
      </c>
      <c r="E55" s="22">
        <v>17.579999999999998</v>
      </c>
      <c r="F55" s="23">
        <v>8.2128954965190001E-2</v>
      </c>
      <c r="G55" s="22"/>
    </row>
    <row r="56" spans="1:9" x14ac:dyDescent="0.2">
      <c r="A56" s="21" t="s">
        <v>254</v>
      </c>
      <c r="B56" s="21" t="s">
        <v>1072</v>
      </c>
      <c r="C56" s="21" t="s">
        <v>171</v>
      </c>
      <c r="D56" s="24">
        <v>3400</v>
      </c>
      <c r="E56" s="22">
        <v>4.2023999999999999</v>
      </c>
      <c r="F56" s="23">
        <v>1.96324641834877E-2</v>
      </c>
      <c r="G56" s="22"/>
    </row>
    <row r="57" spans="1:9" x14ac:dyDescent="0.2">
      <c r="A57" s="20" t="s">
        <v>30</v>
      </c>
      <c r="B57" s="20"/>
      <c r="C57" s="20"/>
      <c r="D57" s="20"/>
      <c r="E57" s="25">
        <f>SUM(E7:E56)</f>
        <v>4795.7866840000024</v>
      </c>
      <c r="F57" s="26">
        <f>SUM(F7:F56)</f>
        <v>22.404604584351194</v>
      </c>
      <c r="G57" s="25"/>
      <c r="H57" s="14"/>
      <c r="I57" s="14"/>
    </row>
    <row r="58" spans="1:9" x14ac:dyDescent="0.2">
      <c r="A58" s="21"/>
      <c r="B58" s="21"/>
      <c r="C58" s="21"/>
      <c r="D58" s="21"/>
      <c r="E58" s="22"/>
      <c r="F58" s="23"/>
      <c r="G58" s="22"/>
    </row>
    <row r="59" spans="1:9" x14ac:dyDescent="0.2">
      <c r="A59" s="20" t="s">
        <v>20</v>
      </c>
      <c r="B59" s="21"/>
      <c r="C59" s="21"/>
      <c r="D59" s="21"/>
      <c r="E59" s="22"/>
      <c r="F59" s="23"/>
      <c r="G59" s="22"/>
    </row>
    <row r="60" spans="1:9" x14ac:dyDescent="0.2">
      <c r="A60" s="20" t="s">
        <v>21</v>
      </c>
      <c r="B60" s="21"/>
      <c r="C60" s="21"/>
      <c r="D60" s="21"/>
      <c r="E60" s="22"/>
      <c r="F60" s="23"/>
      <c r="G60" s="22"/>
    </row>
    <row r="61" spans="1:9" x14ac:dyDescent="0.2">
      <c r="A61" s="21" t="s">
        <v>92</v>
      </c>
      <c r="B61" s="21" t="s">
        <v>91</v>
      </c>
      <c r="C61" s="21" t="s">
        <v>93</v>
      </c>
      <c r="D61" s="24">
        <v>1500</v>
      </c>
      <c r="E61" s="22">
        <v>1625.0259452</v>
      </c>
      <c r="F61" s="23">
        <v>7.5916770574855601</v>
      </c>
      <c r="G61" s="22">
        <v>7.59</v>
      </c>
    </row>
    <row r="62" spans="1:9" x14ac:dyDescent="0.2">
      <c r="A62" s="21" t="s">
        <v>26</v>
      </c>
      <c r="B62" s="21" t="s">
        <v>25</v>
      </c>
      <c r="C62" s="21" t="s">
        <v>27</v>
      </c>
      <c r="D62" s="24">
        <v>1468</v>
      </c>
      <c r="E62" s="22">
        <v>1576.03746</v>
      </c>
      <c r="F62" s="23">
        <v>7.3628162443567904</v>
      </c>
      <c r="G62" s="22">
        <v>8.2303999999999995</v>
      </c>
    </row>
    <row r="63" spans="1:9" x14ac:dyDescent="0.2">
      <c r="A63" s="21" t="s">
        <v>99</v>
      </c>
      <c r="B63" s="21" t="s">
        <v>98</v>
      </c>
      <c r="C63" s="21" t="s">
        <v>22</v>
      </c>
      <c r="D63" s="24">
        <v>2000</v>
      </c>
      <c r="E63" s="22">
        <v>1128.3979999999999</v>
      </c>
      <c r="F63" s="23">
        <v>5.2715670378162898</v>
      </c>
      <c r="G63" s="22">
        <v>6.69</v>
      </c>
    </row>
    <row r="64" spans="1:9" x14ac:dyDescent="0.2">
      <c r="A64" s="21" t="s">
        <v>1519</v>
      </c>
      <c r="B64" s="21" t="s">
        <v>1520</v>
      </c>
      <c r="C64" s="21" t="s">
        <v>22</v>
      </c>
      <c r="D64" s="24">
        <v>1000</v>
      </c>
      <c r="E64" s="22">
        <v>1076.5639315000001</v>
      </c>
      <c r="F64" s="23">
        <v>5.0294124372759601</v>
      </c>
      <c r="G64" s="22">
        <v>6.3554000000000004</v>
      </c>
    </row>
    <row r="65" spans="1:9" x14ac:dyDescent="0.2">
      <c r="A65" s="21" t="s">
        <v>119</v>
      </c>
      <c r="B65" s="21" t="s">
        <v>118</v>
      </c>
      <c r="C65" s="21" t="s">
        <v>22</v>
      </c>
      <c r="D65" s="24">
        <v>1000</v>
      </c>
      <c r="E65" s="22">
        <v>1071.7504795</v>
      </c>
      <c r="F65" s="23">
        <v>5.0069253051636098</v>
      </c>
      <c r="G65" s="22">
        <v>6.8288000000000002</v>
      </c>
    </row>
    <row r="66" spans="1:9" x14ac:dyDescent="0.2">
      <c r="A66" s="21" t="s">
        <v>1510</v>
      </c>
      <c r="B66" s="21" t="s">
        <v>1511</v>
      </c>
      <c r="C66" s="21" t="s">
        <v>22</v>
      </c>
      <c r="D66" s="24">
        <v>100</v>
      </c>
      <c r="E66" s="22">
        <v>1070.1917123000001</v>
      </c>
      <c r="F66" s="23">
        <v>4.9996431708536004</v>
      </c>
      <c r="G66" s="22">
        <v>7.0750000000000002</v>
      </c>
    </row>
    <row r="67" spans="1:9" x14ac:dyDescent="0.2">
      <c r="A67" s="21" t="s">
        <v>76</v>
      </c>
      <c r="B67" s="21" t="s">
        <v>75</v>
      </c>
      <c r="C67" s="21" t="s">
        <v>22</v>
      </c>
      <c r="D67" s="24">
        <v>1000</v>
      </c>
      <c r="E67" s="22">
        <v>1053.1905205</v>
      </c>
      <c r="F67" s="23">
        <v>4.9202182495966698</v>
      </c>
      <c r="G67" s="22">
        <v>7.7</v>
      </c>
    </row>
    <row r="68" spans="1:9" x14ac:dyDescent="0.2">
      <c r="A68" s="21" t="s">
        <v>1508</v>
      </c>
      <c r="B68" s="21" t="s">
        <v>1509</v>
      </c>
      <c r="C68" s="21" t="s">
        <v>93</v>
      </c>
      <c r="D68" s="24">
        <v>1000</v>
      </c>
      <c r="E68" s="22">
        <v>1035.2046026999999</v>
      </c>
      <c r="F68" s="23">
        <v>4.8361929576169302</v>
      </c>
      <c r="G68" s="22">
        <v>6.9119000000000002</v>
      </c>
    </row>
    <row r="69" spans="1:9" x14ac:dyDescent="0.2">
      <c r="A69" s="21" t="s">
        <v>256</v>
      </c>
      <c r="B69" s="21" t="s">
        <v>255</v>
      </c>
      <c r="C69" s="21" t="s">
        <v>22</v>
      </c>
      <c r="D69" s="24">
        <v>500</v>
      </c>
      <c r="E69" s="22">
        <v>529.45872740000004</v>
      </c>
      <c r="F69" s="23">
        <v>2.4734864606690201</v>
      </c>
      <c r="G69" s="22">
        <v>7.2549999999999999</v>
      </c>
    </row>
    <row r="70" spans="1:9" x14ac:dyDescent="0.2">
      <c r="A70" s="21" t="s">
        <v>1521</v>
      </c>
      <c r="B70" s="21" t="s">
        <v>1522</v>
      </c>
      <c r="C70" s="21" t="s">
        <v>22</v>
      </c>
      <c r="D70" s="24">
        <v>500</v>
      </c>
      <c r="E70" s="22">
        <v>526.56425339999998</v>
      </c>
      <c r="F70" s="23">
        <v>2.4599642692700501</v>
      </c>
      <c r="G70" s="22">
        <v>6.8998999999999997</v>
      </c>
    </row>
    <row r="71" spans="1:9" x14ac:dyDescent="0.2">
      <c r="A71" s="21" t="s">
        <v>29</v>
      </c>
      <c r="B71" s="21" t="s">
        <v>28</v>
      </c>
      <c r="C71" s="21" t="s">
        <v>27</v>
      </c>
      <c r="D71" s="24">
        <v>349</v>
      </c>
      <c r="E71" s="22">
        <v>373.54307599999999</v>
      </c>
      <c r="F71" s="23">
        <v>1.7450911528078801</v>
      </c>
      <c r="G71" s="22">
        <v>8.1828000000000003</v>
      </c>
    </row>
    <row r="72" spans="1:9" x14ac:dyDescent="0.2">
      <c r="A72" s="20" t="s">
        <v>30</v>
      </c>
      <c r="B72" s="20"/>
      <c r="C72" s="20"/>
      <c r="D72" s="20"/>
      <c r="E72" s="25">
        <f>SUM(E60:E71)</f>
        <v>11065.9287085</v>
      </c>
      <c r="F72" s="26">
        <f>SUM(F60:F71)</f>
        <v>51.696994342912369</v>
      </c>
      <c r="G72" s="25"/>
      <c r="H72" s="14"/>
      <c r="I72" s="14"/>
    </row>
    <row r="73" spans="1:9" x14ac:dyDescent="0.2">
      <c r="A73" s="21"/>
      <c r="B73" s="21"/>
      <c r="C73" s="21"/>
      <c r="D73" s="21"/>
      <c r="E73" s="22"/>
      <c r="F73" s="23"/>
      <c r="G73" s="22"/>
    </row>
    <row r="74" spans="1:9" x14ac:dyDescent="0.2">
      <c r="A74" s="20" t="s">
        <v>39</v>
      </c>
      <c r="B74" s="21"/>
      <c r="C74" s="21"/>
      <c r="D74" s="21"/>
      <c r="E74" s="22"/>
      <c r="F74" s="23"/>
      <c r="G74" s="22"/>
    </row>
    <row r="75" spans="1:9" x14ac:dyDescent="0.2">
      <c r="A75" s="21" t="s">
        <v>72</v>
      </c>
      <c r="B75" s="21" t="s">
        <v>71</v>
      </c>
      <c r="C75" s="21" t="s">
        <v>40</v>
      </c>
      <c r="D75" s="24">
        <v>3750000</v>
      </c>
      <c r="E75" s="22">
        <v>3593.14</v>
      </c>
      <c r="F75" s="23">
        <v>16.786167988829501</v>
      </c>
      <c r="G75" s="22">
        <v>7.4732188124500096</v>
      </c>
    </row>
    <row r="76" spans="1:9" x14ac:dyDescent="0.2">
      <c r="A76" s="21" t="s">
        <v>1354</v>
      </c>
      <c r="B76" s="21" t="s">
        <v>1355</v>
      </c>
      <c r="C76" s="21" t="s">
        <v>40</v>
      </c>
      <c r="D76" s="24">
        <v>500000</v>
      </c>
      <c r="E76" s="22">
        <v>485.101</v>
      </c>
      <c r="F76" s="23">
        <v>2.2662592822849099</v>
      </c>
      <c r="G76" s="22">
        <v>7.5049813857999901</v>
      </c>
    </row>
    <row r="77" spans="1:9" x14ac:dyDescent="0.2">
      <c r="A77" s="21" t="s">
        <v>90</v>
      </c>
      <c r="B77" s="21" t="s">
        <v>89</v>
      </c>
      <c r="C77" s="21" t="s">
        <v>40</v>
      </c>
      <c r="D77" s="24">
        <v>41700</v>
      </c>
      <c r="E77" s="22">
        <v>40.598040400000002</v>
      </c>
      <c r="F77" s="23">
        <v>0.189662948332569</v>
      </c>
      <c r="G77" s="22">
        <v>7.7150581650000003</v>
      </c>
    </row>
    <row r="78" spans="1:9" x14ac:dyDescent="0.2">
      <c r="A78" s="20" t="s">
        <v>30</v>
      </c>
      <c r="B78" s="20"/>
      <c r="C78" s="20"/>
      <c r="D78" s="20"/>
      <c r="E78" s="25">
        <f>SUM(E75:E77)</f>
        <v>4118.8390404000002</v>
      </c>
      <c r="F78" s="26">
        <f>SUM(F75:F77)</f>
        <v>19.242090219446979</v>
      </c>
      <c r="G78" s="25"/>
      <c r="H78" s="14"/>
      <c r="I78" s="14"/>
    </row>
    <row r="79" spans="1:9" x14ac:dyDescent="0.2">
      <c r="A79" s="21"/>
      <c r="B79" s="21"/>
      <c r="C79" s="21"/>
      <c r="D79" s="21"/>
      <c r="E79" s="22"/>
      <c r="F79" s="23"/>
      <c r="G79" s="22"/>
    </row>
    <row r="80" spans="1:9" x14ac:dyDescent="0.2">
      <c r="A80" s="20" t="s">
        <v>1207</v>
      </c>
      <c r="B80" s="21"/>
      <c r="C80" s="21"/>
      <c r="D80" s="21"/>
      <c r="E80" s="22"/>
      <c r="F80" s="23"/>
      <c r="G80" s="22"/>
    </row>
    <row r="81" spans="1:9" x14ac:dyDescent="0.2">
      <c r="A81" s="21" t="s">
        <v>1208</v>
      </c>
      <c r="B81" s="21" t="s">
        <v>1209</v>
      </c>
      <c r="C81" s="21" t="s">
        <v>1210</v>
      </c>
      <c r="D81" s="24">
        <v>636.86800000000005</v>
      </c>
      <c r="E81" s="22">
        <v>73.582405899999998</v>
      </c>
      <c r="F81" s="23">
        <v>0.34375688853193598</v>
      </c>
      <c r="G81" s="22">
        <v>5.49</v>
      </c>
    </row>
    <row r="82" spans="1:9" x14ac:dyDescent="0.2">
      <c r="A82" s="20" t="s">
        <v>30</v>
      </c>
      <c r="B82" s="20"/>
      <c r="C82" s="20"/>
      <c r="D82" s="20"/>
      <c r="E82" s="25">
        <f>SUM(E81:E81)</f>
        <v>73.582405899999998</v>
      </c>
      <c r="F82" s="26">
        <f>SUM(F81:F81)</f>
        <v>0.34375688853193598</v>
      </c>
      <c r="G82" s="25"/>
      <c r="H82" s="14"/>
      <c r="I82" s="14"/>
    </row>
    <row r="83" spans="1:9" x14ac:dyDescent="0.2">
      <c r="A83" s="21"/>
      <c r="B83" s="21"/>
      <c r="C83" s="21"/>
      <c r="D83" s="21"/>
      <c r="E83" s="22"/>
      <c r="F83" s="23"/>
      <c r="G83" s="22"/>
    </row>
    <row r="84" spans="1:9" x14ac:dyDescent="0.2">
      <c r="A84" s="20" t="s">
        <v>42</v>
      </c>
      <c r="B84" s="20"/>
      <c r="C84" s="20"/>
      <c r="D84" s="20"/>
      <c r="E84" s="25">
        <f>E57+E72+E78+E82</f>
        <v>20054.136838800005</v>
      </c>
      <c r="F84" s="26">
        <f>F57+F72+F78+F82</f>
        <v>93.687446035242488</v>
      </c>
      <c r="G84" s="25"/>
      <c r="H84" s="14"/>
      <c r="I84" s="14"/>
    </row>
    <row r="85" spans="1:9" x14ac:dyDescent="0.2">
      <c r="A85" s="20"/>
      <c r="B85" s="20"/>
      <c r="C85" s="20"/>
      <c r="D85" s="20"/>
      <c r="E85" s="25"/>
      <c r="F85" s="26"/>
      <c r="G85" s="25"/>
      <c r="H85" s="14"/>
      <c r="I85" s="14"/>
    </row>
    <row r="86" spans="1:9" x14ac:dyDescent="0.2">
      <c r="A86" s="20" t="s">
        <v>44</v>
      </c>
      <c r="B86" s="20"/>
      <c r="C86" s="20"/>
      <c r="D86" s="20"/>
      <c r="E86" s="25">
        <f>E88-(E57+E72+E78+E82)</f>
        <v>1351.2250185999947</v>
      </c>
      <c r="F86" s="26">
        <f>F88-(F57+F72+F78+F82)</f>
        <v>6.3125539647575124</v>
      </c>
      <c r="G86" s="25"/>
      <c r="H86" s="14"/>
      <c r="I86" s="14"/>
    </row>
    <row r="87" spans="1:9" x14ac:dyDescent="0.2">
      <c r="A87" s="20"/>
      <c r="B87" s="20"/>
      <c r="C87" s="20"/>
      <c r="D87" s="20"/>
      <c r="E87" s="25"/>
      <c r="F87" s="26"/>
      <c r="G87" s="25"/>
      <c r="H87" s="14"/>
      <c r="I87" s="14"/>
    </row>
    <row r="88" spans="1:9" x14ac:dyDescent="0.2">
      <c r="A88" s="27" t="s">
        <v>43</v>
      </c>
      <c r="B88" s="27"/>
      <c r="C88" s="27"/>
      <c r="D88" s="27"/>
      <c r="E88" s="28">
        <v>21405.361857399999</v>
      </c>
      <c r="F88" s="29">
        <v>100</v>
      </c>
      <c r="G88" s="28"/>
      <c r="H88" s="14"/>
      <c r="I88" s="14"/>
    </row>
    <row r="90" spans="1:9" x14ac:dyDescent="0.2">
      <c r="A90" s="14" t="s">
        <v>46</v>
      </c>
    </row>
    <row r="91" spans="1:9" x14ac:dyDescent="0.2">
      <c r="A91" s="14" t="s">
        <v>1211</v>
      </c>
    </row>
    <row r="92" spans="1:9" x14ac:dyDescent="0.2">
      <c r="A92" s="14" t="s">
        <v>1073</v>
      </c>
    </row>
    <row r="94" spans="1:9" x14ac:dyDescent="0.2">
      <c r="A94" s="14" t="s">
        <v>47</v>
      </c>
    </row>
    <row r="95" spans="1:9" x14ac:dyDescent="0.2">
      <c r="A95" s="14" t="s">
        <v>48</v>
      </c>
    </row>
    <row r="96" spans="1:9" x14ac:dyDescent="0.2">
      <c r="A96" s="14" t="s">
        <v>49</v>
      </c>
      <c r="B96" s="14"/>
      <c r="C96" s="30" t="s">
        <v>51</v>
      </c>
      <c r="D96" s="14" t="s">
        <v>50</v>
      </c>
    </row>
    <row r="97" spans="1:4" x14ac:dyDescent="0.2">
      <c r="A97" s="7" t="s">
        <v>52</v>
      </c>
      <c r="C97" s="31">
        <v>91.277699999999996</v>
      </c>
      <c r="D97" s="31">
        <v>92.301400000000001</v>
      </c>
    </row>
    <row r="98" spans="1:4" x14ac:dyDescent="0.2">
      <c r="A98" s="7" t="s">
        <v>114</v>
      </c>
      <c r="C98" s="31">
        <v>13.408799999999999</v>
      </c>
      <c r="D98" s="31">
        <v>13.0556</v>
      </c>
    </row>
    <row r="99" spans="1:4" x14ac:dyDescent="0.2">
      <c r="A99" s="7" t="s">
        <v>115</v>
      </c>
      <c r="C99" s="31">
        <v>12.404</v>
      </c>
      <c r="D99" s="31">
        <v>12.049799999999999</v>
      </c>
    </row>
    <row r="100" spans="1:4" x14ac:dyDescent="0.2">
      <c r="A100" s="7" t="s">
        <v>54</v>
      </c>
      <c r="C100" s="31">
        <v>100.28619999999999</v>
      </c>
      <c r="D100" s="31">
        <v>101.7435</v>
      </c>
    </row>
    <row r="101" spans="1:4" x14ac:dyDescent="0.2">
      <c r="A101" s="7" t="s">
        <v>116</v>
      </c>
      <c r="C101" s="31">
        <v>15.289899999999999</v>
      </c>
      <c r="D101" s="31">
        <v>14.8835</v>
      </c>
    </row>
    <row r="102" spans="1:4" x14ac:dyDescent="0.2">
      <c r="A102" s="7" t="s">
        <v>117</v>
      </c>
      <c r="C102" s="31">
        <v>14.2956</v>
      </c>
      <c r="D102" s="31">
        <v>13.932499999999999</v>
      </c>
    </row>
    <row r="104" spans="1:4" x14ac:dyDescent="0.2">
      <c r="A104" s="14" t="s">
        <v>56</v>
      </c>
    </row>
    <row r="105" spans="1:4" x14ac:dyDescent="0.2">
      <c r="A105" s="107" t="s">
        <v>57</v>
      </c>
      <c r="B105" s="108"/>
      <c r="C105" s="32" t="s">
        <v>58</v>
      </c>
    </row>
    <row r="106" spans="1:4" x14ac:dyDescent="0.2">
      <c r="A106" s="103" t="s">
        <v>114</v>
      </c>
      <c r="B106" s="104"/>
      <c r="C106" s="33">
        <v>0.5</v>
      </c>
    </row>
    <row r="107" spans="1:4" x14ac:dyDescent="0.2">
      <c r="A107" s="103" t="s">
        <v>115</v>
      </c>
      <c r="B107" s="104"/>
      <c r="C107" s="33">
        <v>0.49</v>
      </c>
    </row>
    <row r="108" spans="1:4" x14ac:dyDescent="0.2">
      <c r="A108" s="103" t="s">
        <v>116</v>
      </c>
      <c r="B108" s="104"/>
      <c r="C108" s="33">
        <v>0.62</v>
      </c>
    </row>
    <row r="109" spans="1:4" x14ac:dyDescent="0.2">
      <c r="A109" s="103" t="s">
        <v>117</v>
      </c>
      <c r="B109" s="104"/>
      <c r="C109" s="33">
        <v>0.56499999999999995</v>
      </c>
    </row>
    <row r="110" spans="1:4" x14ac:dyDescent="0.2">
      <c r="A110" s="7" t="s">
        <v>59</v>
      </c>
    </row>
    <row r="111" spans="1:4" x14ac:dyDescent="0.2">
      <c r="A111" s="7" t="s">
        <v>60</v>
      </c>
    </row>
    <row r="113" spans="1:9" x14ac:dyDescent="0.2">
      <c r="A113" s="14" t="s">
        <v>1229</v>
      </c>
      <c r="D113" s="34">
        <v>12.3522933343944</v>
      </c>
      <c r="E113" s="10" t="s">
        <v>61</v>
      </c>
    </row>
    <row r="115" spans="1:9" x14ac:dyDescent="0.2">
      <c r="A115" s="14" t="s">
        <v>62</v>
      </c>
      <c r="D115" s="30" t="s">
        <v>63</v>
      </c>
    </row>
    <row r="117" spans="1:9" x14ac:dyDescent="0.2">
      <c r="A117" s="62" t="s">
        <v>1230</v>
      </c>
      <c r="B117" s="63"/>
      <c r="C117" s="63"/>
      <c r="D117" s="63"/>
      <c r="E117" s="11"/>
      <c r="G117" s="11"/>
      <c r="H117" s="63"/>
      <c r="I117" s="63"/>
    </row>
    <row r="118" spans="1:9" x14ac:dyDescent="0.2">
      <c r="A118" s="62"/>
      <c r="B118" s="63"/>
      <c r="C118" s="63"/>
      <c r="D118" s="63"/>
      <c r="E118" s="11"/>
      <c r="G118" s="11"/>
      <c r="H118" s="63"/>
      <c r="I118" s="63"/>
    </row>
    <row r="119" spans="1:9" x14ac:dyDescent="0.2">
      <c r="A119" s="62" t="s">
        <v>1080</v>
      </c>
      <c r="B119" s="63"/>
      <c r="C119" s="63"/>
      <c r="D119" s="63"/>
      <c r="E119" s="11"/>
      <c r="G119" s="11"/>
      <c r="H119" s="63"/>
      <c r="I119" s="63"/>
    </row>
    <row r="120" spans="1:9" x14ac:dyDescent="0.2">
      <c r="A120" s="64"/>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11"/>
      <c r="H123" s="63"/>
      <c r="I123" s="63"/>
    </row>
    <row r="124" spans="1:9" x14ac:dyDescent="0.2">
      <c r="A124" s="63"/>
      <c r="B124" s="63"/>
      <c r="C124" s="63"/>
      <c r="D124" s="63"/>
      <c r="E124" s="11"/>
      <c r="G124" s="11"/>
      <c r="H124" s="63"/>
      <c r="I124" s="63"/>
    </row>
    <row r="125" spans="1:9" x14ac:dyDescent="0.2">
      <c r="A125" s="63"/>
      <c r="B125" s="63"/>
      <c r="C125" s="63"/>
      <c r="D125" s="63"/>
      <c r="E125" s="11"/>
      <c r="G125" s="11"/>
      <c r="H125" s="63"/>
      <c r="I125" s="63"/>
    </row>
    <row r="126" spans="1:9" x14ac:dyDescent="0.2">
      <c r="A126" s="63"/>
      <c r="B126" s="63"/>
      <c r="C126" s="63"/>
      <c r="D126" s="63"/>
      <c r="E126" s="11"/>
      <c r="G126" s="11"/>
      <c r="H126" s="63"/>
      <c r="I126" s="63"/>
    </row>
    <row r="127" spans="1:9" x14ac:dyDescent="0.2">
      <c r="A127" s="63"/>
      <c r="B127" s="63"/>
      <c r="C127" s="63"/>
      <c r="D127" s="63"/>
      <c r="E127" s="11"/>
      <c r="G127" s="11"/>
      <c r="H127" s="63"/>
      <c r="I127" s="63"/>
    </row>
    <row r="128" spans="1:9" x14ac:dyDescent="0.2">
      <c r="A128" s="63"/>
      <c r="B128" s="63"/>
      <c r="C128" s="63"/>
      <c r="D128" s="63"/>
      <c r="E128" s="11"/>
      <c r="G128" s="11"/>
      <c r="H128" s="63"/>
      <c r="I128" s="63"/>
    </row>
    <row r="129" spans="1:9" x14ac:dyDescent="0.2">
      <c r="A129" s="63"/>
      <c r="B129" s="63"/>
      <c r="C129" s="63"/>
      <c r="D129" s="63"/>
      <c r="E129" s="11"/>
      <c r="G129" s="11"/>
      <c r="H129" s="63"/>
      <c r="I129" s="63"/>
    </row>
    <row r="130" spans="1:9" x14ac:dyDescent="0.2">
      <c r="A130" s="63"/>
      <c r="B130" s="63"/>
      <c r="C130" s="63"/>
      <c r="D130" s="63"/>
      <c r="E130" s="11"/>
      <c r="G130" s="11"/>
      <c r="H130" s="63"/>
      <c r="I130" s="63"/>
    </row>
    <row r="131" spans="1:9" x14ac:dyDescent="0.2">
      <c r="A131" s="63"/>
      <c r="B131" s="63"/>
      <c r="C131" s="63"/>
      <c r="D131" s="63"/>
      <c r="E131" s="11"/>
      <c r="G131" s="11"/>
      <c r="H131" s="63"/>
      <c r="I131" s="63"/>
    </row>
    <row r="132" spans="1:9" x14ac:dyDescent="0.2">
      <c r="A132" s="63"/>
      <c r="B132" s="63"/>
      <c r="C132" s="63"/>
      <c r="D132" s="63"/>
      <c r="E132" s="11"/>
      <c r="G132" s="11"/>
      <c r="H132" s="63"/>
      <c r="I132" s="63"/>
    </row>
    <row r="133" spans="1:9" x14ac:dyDescent="0.2">
      <c r="A133" s="63"/>
      <c r="B133" s="63"/>
      <c r="C133" s="63"/>
      <c r="D133" s="63"/>
      <c r="E133" s="11"/>
      <c r="G133" s="11"/>
      <c r="H133" s="63"/>
      <c r="I133" s="63"/>
    </row>
    <row r="134" spans="1:9" x14ac:dyDescent="0.2">
      <c r="A134" s="63"/>
      <c r="B134" s="63"/>
      <c r="C134" s="63"/>
      <c r="D134" s="63"/>
      <c r="E134" s="11"/>
      <c r="G134" s="11"/>
      <c r="H134" s="63"/>
      <c r="I134" s="63"/>
    </row>
    <row r="135" spans="1:9" x14ac:dyDescent="0.2">
      <c r="A135" s="63"/>
      <c r="B135" s="63"/>
      <c r="C135" s="63"/>
      <c r="D135" s="63"/>
      <c r="E135" s="11"/>
      <c r="G135" s="11"/>
      <c r="H135" s="63"/>
      <c r="I135" s="63"/>
    </row>
    <row r="136" spans="1:9" x14ac:dyDescent="0.2">
      <c r="A136" s="63"/>
      <c r="B136" s="63"/>
      <c r="C136" s="63"/>
      <c r="D136" s="63"/>
      <c r="E136" s="11"/>
      <c r="G136" s="11"/>
      <c r="H136" s="63"/>
      <c r="I136" s="63"/>
    </row>
    <row r="137" spans="1:9" x14ac:dyDescent="0.2">
      <c r="A137" s="62" t="s">
        <v>1523</v>
      </c>
      <c r="B137" s="63"/>
      <c r="C137" s="63"/>
      <c r="D137" s="63"/>
      <c r="E137" s="11"/>
      <c r="G137" s="11"/>
      <c r="H137" s="63"/>
      <c r="I137" s="63"/>
    </row>
    <row r="138" spans="1:9" x14ac:dyDescent="0.2">
      <c r="A138" s="63"/>
      <c r="B138" s="63"/>
      <c r="C138" s="63"/>
      <c r="D138" s="63"/>
      <c r="E138" s="11"/>
      <c r="G138" s="11"/>
      <c r="H138" s="63"/>
      <c r="I138" s="63"/>
    </row>
    <row r="139" spans="1:9" x14ac:dyDescent="0.2">
      <c r="A139" s="62" t="s">
        <v>1081</v>
      </c>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3"/>
      <c r="B144" s="63"/>
      <c r="C144" s="63"/>
      <c r="D144" s="63"/>
      <c r="E144" s="11"/>
      <c r="G144" s="11"/>
      <c r="H144" s="63"/>
      <c r="I144" s="63"/>
    </row>
    <row r="145" spans="1:9" x14ac:dyDescent="0.2">
      <c r="A145" s="63"/>
      <c r="B145" s="63"/>
      <c r="C145" s="63"/>
      <c r="D145" s="63"/>
      <c r="E145" s="11"/>
      <c r="G145" s="11"/>
      <c r="H145" s="63"/>
      <c r="I145" s="63"/>
    </row>
    <row r="146" spans="1:9" x14ac:dyDescent="0.2">
      <c r="A146" s="63"/>
      <c r="B146" s="63"/>
      <c r="C146" s="63"/>
      <c r="D146" s="63"/>
      <c r="E146" s="11"/>
      <c r="G146" s="11"/>
      <c r="H146" s="63"/>
      <c r="I146" s="63"/>
    </row>
    <row r="147" spans="1:9" x14ac:dyDescent="0.2">
      <c r="A147" s="63"/>
      <c r="B147" s="63"/>
      <c r="C147" s="63"/>
      <c r="D147" s="63"/>
      <c r="E147" s="11"/>
      <c r="G147" s="11"/>
      <c r="H147" s="63"/>
      <c r="I147" s="63"/>
    </row>
    <row r="148" spans="1:9" x14ac:dyDescent="0.2">
      <c r="A148" s="63"/>
      <c r="B148" s="63"/>
      <c r="C148" s="63"/>
      <c r="D148" s="63"/>
      <c r="E148" s="11"/>
      <c r="G148" s="11"/>
      <c r="H148" s="63"/>
      <c r="I148" s="63"/>
    </row>
    <row r="149" spans="1:9" x14ac:dyDescent="0.2">
      <c r="A149" s="63"/>
      <c r="B149" s="63"/>
      <c r="C149" s="63"/>
      <c r="D149" s="63"/>
      <c r="E149" s="11"/>
      <c r="G149" s="11"/>
      <c r="H149" s="63"/>
      <c r="I149" s="63"/>
    </row>
    <row r="150" spans="1:9" x14ac:dyDescent="0.2">
      <c r="A150" s="63"/>
      <c r="B150" s="63"/>
      <c r="C150" s="63"/>
      <c r="D150" s="63"/>
      <c r="E150" s="11"/>
      <c r="G150" s="11"/>
      <c r="H150" s="63"/>
      <c r="I150" s="63"/>
    </row>
    <row r="151" spans="1:9" x14ac:dyDescent="0.2">
      <c r="A151" s="63"/>
      <c r="B151" s="63"/>
      <c r="C151" s="63"/>
      <c r="D151" s="63"/>
      <c r="E151" s="11"/>
      <c r="G151" s="11"/>
      <c r="H151" s="63"/>
      <c r="I151" s="63"/>
    </row>
    <row r="152" spans="1:9" x14ac:dyDescent="0.2">
      <c r="A152" s="63"/>
      <c r="B152" s="63"/>
      <c r="C152" s="63"/>
      <c r="D152" s="63"/>
      <c r="E152" s="11"/>
      <c r="G152" s="11"/>
      <c r="H152" s="63"/>
      <c r="I152" s="63"/>
    </row>
    <row r="153" spans="1:9" x14ac:dyDescent="0.2">
      <c r="A153" s="63"/>
      <c r="B153" s="63"/>
      <c r="C153" s="63"/>
      <c r="D153" s="63"/>
      <c r="E153" s="11"/>
      <c r="G153" s="11"/>
      <c r="H153" s="63"/>
      <c r="I153" s="63"/>
    </row>
    <row r="154" spans="1:9" x14ac:dyDescent="0.2">
      <c r="A154" s="63"/>
      <c r="B154" s="63"/>
      <c r="C154" s="63"/>
      <c r="D154" s="63"/>
      <c r="E154" s="11"/>
      <c r="G154" s="11"/>
      <c r="H154" s="63"/>
      <c r="I154" s="63"/>
    </row>
    <row r="155" spans="1:9" x14ac:dyDescent="0.2">
      <c r="A155" s="63"/>
      <c r="B155" s="63"/>
      <c r="C155" s="63"/>
      <c r="D155" s="63"/>
      <c r="E155" s="11"/>
      <c r="G155" s="11"/>
      <c r="H155" s="63"/>
      <c r="I155" s="63"/>
    </row>
    <row r="156" spans="1:9" x14ac:dyDescent="0.2">
      <c r="A156" s="62" t="s">
        <v>1524</v>
      </c>
      <c r="B156" s="63"/>
      <c r="C156" s="63"/>
      <c r="D156" s="63"/>
      <c r="E156" s="11"/>
      <c r="G156" s="11"/>
      <c r="H156" s="63"/>
      <c r="I156" s="63"/>
    </row>
    <row r="157" spans="1:9" x14ac:dyDescent="0.2">
      <c r="A157" s="63"/>
      <c r="B157" s="63"/>
      <c r="C157" s="63"/>
      <c r="D157" s="63"/>
      <c r="E157" s="11"/>
      <c r="G157" s="11"/>
      <c r="H157" s="63"/>
      <c r="I157" s="63"/>
    </row>
    <row r="158" spans="1:9" x14ac:dyDescent="0.2">
      <c r="A158" s="63" t="s">
        <v>1084</v>
      </c>
      <c r="B158" s="63"/>
      <c r="C158" s="63"/>
      <c r="D158" s="63"/>
      <c r="E158" s="11"/>
      <c r="G158" s="11"/>
      <c r="H158" s="63"/>
      <c r="I158" s="63"/>
    </row>
    <row r="161" spans="1:1" x14ac:dyDescent="0.2">
      <c r="A161" s="63"/>
    </row>
    <row r="162" spans="1:1" x14ac:dyDescent="0.2">
      <c r="A162" s="64"/>
    </row>
    <row r="163" spans="1:1" x14ac:dyDescent="0.2">
      <c r="A163" s="63"/>
    </row>
    <row r="164" spans="1:1" x14ac:dyDescent="0.2">
      <c r="A164" s="64"/>
    </row>
  </sheetData>
  <mergeCells count="6">
    <mergeCell ref="A109:B109"/>
    <mergeCell ref="A1:G1"/>
    <mergeCell ref="A105:B105"/>
    <mergeCell ref="A106:B106"/>
    <mergeCell ref="A107:B107"/>
    <mergeCell ref="A108:B108"/>
  </mergeCells>
  <conditionalFormatting sqref="F2:F3">
    <cfRule type="cellIs" dxfId="85" priority="2" stopIfTrue="1" operator="between">
      <formula>0.009</formula>
      <formula>-0.009</formula>
    </cfRule>
  </conditionalFormatting>
  <conditionalFormatting sqref="F5:F65538">
    <cfRule type="cellIs" dxfId="84" priority="1" stopIfTrue="1" operator="between">
      <formula>0.009</formula>
      <formula>-0.009</formula>
    </cfRule>
  </conditionalFormatting>
  <hyperlinks>
    <hyperlink ref="A118"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42"/>
  <sheetViews>
    <sheetView workbookViewId="0">
      <selection sqref="A1:G1"/>
    </sheetView>
  </sheetViews>
  <sheetFormatPr defaultColWidth="9.109375" defaultRowHeight="10.199999999999999" x14ac:dyDescent="0.2"/>
  <cols>
    <col min="1" max="1" width="40.5546875" style="7" bestFit="1" customWidth="1"/>
    <col min="2" max="2" width="37" style="7" bestFit="1" customWidth="1"/>
    <col min="3" max="3" width="35.44140625" style="7" bestFit="1" customWidth="1"/>
    <col min="4" max="4" width="15.33203125" style="7" bestFit="1" customWidth="1"/>
    <col min="5" max="5" width="26.5546875" style="10" customWidth="1"/>
    <col min="6" max="6" width="31.33203125" style="11" bestFit="1" customWidth="1"/>
    <col min="7" max="7" width="33.6640625" style="10" customWidth="1"/>
    <col min="8" max="8" width="27.33203125" style="7" customWidth="1"/>
    <col min="9" max="16384" width="9.109375" style="7"/>
  </cols>
  <sheetData>
    <row r="1" spans="1:11" s="1" customFormat="1" ht="13.8" x14ac:dyDescent="0.2">
      <c r="A1" s="105" t="s">
        <v>8</v>
      </c>
      <c r="B1" s="106"/>
      <c r="C1" s="106"/>
      <c r="D1" s="106"/>
      <c r="E1" s="106"/>
      <c r="F1" s="106"/>
      <c r="G1" s="106"/>
    </row>
    <row r="2" spans="1:11" s="1" customFormat="1" ht="11.4" x14ac:dyDescent="0.2">
      <c r="E2" s="5"/>
      <c r="F2" s="9"/>
      <c r="G2" s="10"/>
    </row>
    <row r="3" spans="1:11" s="1" customFormat="1" ht="12" x14ac:dyDescent="0.2">
      <c r="A3" s="8" t="s">
        <v>7</v>
      </c>
      <c r="B3" s="2"/>
      <c r="C3" s="3"/>
      <c r="D3" s="3"/>
      <c r="E3" s="4"/>
      <c r="F3" s="9"/>
      <c r="G3" s="10"/>
    </row>
    <row r="4" spans="1:11" s="1" customFormat="1" ht="26.25" customHeight="1" x14ac:dyDescent="0.25">
      <c r="A4" s="36" t="s">
        <v>2</v>
      </c>
      <c r="B4" s="36" t="s">
        <v>0</v>
      </c>
      <c r="C4" s="37" t="s">
        <v>4</v>
      </c>
      <c r="D4" s="37" t="s">
        <v>1</v>
      </c>
      <c r="E4" s="53" t="s">
        <v>6</v>
      </c>
      <c r="F4" s="38" t="s">
        <v>257</v>
      </c>
      <c r="G4" s="53" t="s">
        <v>258</v>
      </c>
      <c r="H4" s="54" t="s">
        <v>259</v>
      </c>
      <c r="I4" s="39" t="s">
        <v>5</v>
      </c>
      <c r="J4" s="35"/>
      <c r="K4" s="35"/>
    </row>
    <row r="5" spans="1:11" x14ac:dyDescent="0.2">
      <c r="A5" s="40" t="s">
        <v>124</v>
      </c>
      <c r="B5" s="41"/>
      <c r="C5" s="41"/>
      <c r="D5" s="41"/>
      <c r="E5" s="42"/>
      <c r="F5" s="43"/>
      <c r="G5" s="42"/>
      <c r="H5" s="41"/>
      <c r="I5" s="41"/>
    </row>
    <row r="6" spans="1:11" x14ac:dyDescent="0.2">
      <c r="A6" s="40" t="s">
        <v>21</v>
      </c>
      <c r="B6" s="41"/>
      <c r="C6" s="41"/>
      <c r="D6" s="41"/>
      <c r="E6" s="42"/>
      <c r="F6" s="43"/>
      <c r="G6" s="42"/>
      <c r="H6" s="41"/>
      <c r="I6" s="41"/>
    </row>
    <row r="7" spans="1:11" x14ac:dyDescent="0.2">
      <c r="A7" s="41" t="s">
        <v>126</v>
      </c>
      <c r="B7" s="41" t="s">
        <v>125</v>
      </c>
      <c r="C7" s="41" t="s">
        <v>127</v>
      </c>
      <c r="D7" s="44">
        <v>1091051</v>
      </c>
      <c r="E7" s="42">
        <v>10814.497509999999</v>
      </c>
      <c r="F7" s="43">
        <v>4.4145974947100397</v>
      </c>
      <c r="G7" s="42"/>
      <c r="H7" s="42"/>
      <c r="I7" s="45"/>
    </row>
    <row r="8" spans="1:11" x14ac:dyDescent="0.2">
      <c r="A8" s="41" t="s">
        <v>132</v>
      </c>
      <c r="B8" s="41" t="s">
        <v>131</v>
      </c>
      <c r="C8" s="41" t="s">
        <v>127</v>
      </c>
      <c r="D8" s="44">
        <v>606061</v>
      </c>
      <c r="E8" s="42">
        <v>8138.7931689999996</v>
      </c>
      <c r="F8" s="43">
        <v>3.3223453887346199</v>
      </c>
      <c r="G8" s="42"/>
      <c r="H8" s="42"/>
      <c r="I8" s="45"/>
    </row>
    <row r="9" spans="1:11" x14ac:dyDescent="0.2">
      <c r="A9" s="41" t="s">
        <v>137</v>
      </c>
      <c r="B9" s="41" t="s">
        <v>136</v>
      </c>
      <c r="C9" s="41" t="s">
        <v>138</v>
      </c>
      <c r="D9" s="44">
        <v>502629</v>
      </c>
      <c r="E9" s="42">
        <v>7893.2858159999996</v>
      </c>
      <c r="F9" s="43">
        <v>3.2221265718654601</v>
      </c>
      <c r="G9" s="42"/>
      <c r="H9" s="42"/>
      <c r="I9" s="45"/>
    </row>
    <row r="10" spans="1:11" x14ac:dyDescent="0.2">
      <c r="A10" s="41" t="s">
        <v>129</v>
      </c>
      <c r="B10" s="41" t="s">
        <v>128</v>
      </c>
      <c r="C10" s="41" t="s">
        <v>130</v>
      </c>
      <c r="D10" s="44">
        <v>165175</v>
      </c>
      <c r="E10" s="42">
        <v>6744.9211249999998</v>
      </c>
      <c r="F10" s="43">
        <v>2.7533514037899902</v>
      </c>
      <c r="G10" s="42"/>
      <c r="H10" s="42"/>
      <c r="I10" s="45"/>
    </row>
    <row r="11" spans="1:11" x14ac:dyDescent="0.2">
      <c r="A11" s="41" t="s">
        <v>152</v>
      </c>
      <c r="B11" s="41" t="s">
        <v>151</v>
      </c>
      <c r="C11" s="41" t="s">
        <v>153</v>
      </c>
      <c r="D11" s="44">
        <v>178448</v>
      </c>
      <c r="E11" s="42">
        <v>6618.9932159999998</v>
      </c>
      <c r="F11" s="43">
        <v>2.7019462385410802</v>
      </c>
      <c r="G11" s="42"/>
      <c r="H11" s="42"/>
      <c r="I11" s="45"/>
    </row>
    <row r="12" spans="1:11" x14ac:dyDescent="0.2">
      <c r="A12" s="41" t="s">
        <v>134</v>
      </c>
      <c r="B12" s="41" t="s">
        <v>133</v>
      </c>
      <c r="C12" s="41" t="s">
        <v>135</v>
      </c>
      <c r="D12" s="44">
        <v>306603</v>
      </c>
      <c r="E12" s="42">
        <v>6455.8327680000002</v>
      </c>
      <c r="F12" s="43">
        <v>2.6353423390708901</v>
      </c>
      <c r="G12" s="42"/>
      <c r="H12" s="42"/>
      <c r="I12" s="45"/>
    </row>
    <row r="13" spans="1:11" x14ac:dyDescent="0.2">
      <c r="A13" s="41" t="s">
        <v>147</v>
      </c>
      <c r="B13" s="41" t="s">
        <v>146</v>
      </c>
      <c r="C13" s="41" t="s">
        <v>141</v>
      </c>
      <c r="D13" s="44">
        <v>338001</v>
      </c>
      <c r="E13" s="42">
        <v>5486.7702330000002</v>
      </c>
      <c r="F13" s="43">
        <v>2.2397602942026502</v>
      </c>
      <c r="G13" s="42"/>
      <c r="H13" s="42"/>
      <c r="I13" s="45"/>
    </row>
    <row r="14" spans="1:11" x14ac:dyDescent="0.2">
      <c r="A14" s="41" t="s">
        <v>140</v>
      </c>
      <c r="B14" s="41" t="s">
        <v>139</v>
      </c>
      <c r="C14" s="41" t="s">
        <v>141</v>
      </c>
      <c r="D14" s="44">
        <v>318802</v>
      </c>
      <c r="E14" s="42">
        <v>5149.9275079999998</v>
      </c>
      <c r="F14" s="43">
        <v>2.10225736829035</v>
      </c>
      <c r="G14" s="42"/>
      <c r="H14" s="42"/>
      <c r="I14" s="45"/>
    </row>
    <row r="15" spans="1:11" x14ac:dyDescent="0.2">
      <c r="A15" s="41" t="s">
        <v>145</v>
      </c>
      <c r="B15" s="41" t="s">
        <v>144</v>
      </c>
      <c r="C15" s="41" t="s">
        <v>127</v>
      </c>
      <c r="D15" s="44">
        <v>504998</v>
      </c>
      <c r="E15" s="42">
        <v>4960.0903559999997</v>
      </c>
      <c r="F15" s="43">
        <v>2.02476374319615</v>
      </c>
      <c r="G15" s="42"/>
      <c r="H15" s="42"/>
      <c r="I15" s="45"/>
    </row>
    <row r="16" spans="1:11" x14ac:dyDescent="0.2">
      <c r="A16" s="41" t="s">
        <v>206</v>
      </c>
      <c r="B16" s="41" t="s">
        <v>205</v>
      </c>
      <c r="C16" s="41" t="s">
        <v>207</v>
      </c>
      <c r="D16" s="44">
        <v>608166</v>
      </c>
      <c r="E16" s="42">
        <v>4564.8939959999998</v>
      </c>
      <c r="F16" s="43">
        <v>1.86344021807061</v>
      </c>
      <c r="G16" s="42"/>
      <c r="H16" s="42"/>
      <c r="I16" s="45"/>
    </row>
    <row r="17" spans="1:9" x14ac:dyDescent="0.2">
      <c r="A17" s="41" t="s">
        <v>155</v>
      </c>
      <c r="B17" s="41" t="s">
        <v>154</v>
      </c>
      <c r="C17" s="41" t="s">
        <v>156</v>
      </c>
      <c r="D17" s="44">
        <v>38161</v>
      </c>
      <c r="E17" s="42">
        <v>4496.8922400000001</v>
      </c>
      <c r="F17" s="43">
        <v>1.83568114915447</v>
      </c>
      <c r="G17" s="42"/>
      <c r="H17" s="42"/>
      <c r="I17" s="45"/>
    </row>
    <row r="18" spans="1:9" x14ac:dyDescent="0.2">
      <c r="A18" s="41" t="s">
        <v>170</v>
      </c>
      <c r="B18" s="41" t="s">
        <v>169</v>
      </c>
      <c r="C18" s="41" t="s">
        <v>171</v>
      </c>
      <c r="D18" s="44">
        <v>72969</v>
      </c>
      <c r="E18" s="42">
        <v>4400.7603900000004</v>
      </c>
      <c r="F18" s="43">
        <v>1.7964390647414501</v>
      </c>
      <c r="G18" s="42"/>
      <c r="H18" s="42"/>
      <c r="I18" s="45"/>
    </row>
    <row r="19" spans="1:9" x14ac:dyDescent="0.2">
      <c r="A19" s="41" t="s">
        <v>261</v>
      </c>
      <c r="B19" s="41" t="s">
        <v>260</v>
      </c>
      <c r="C19" s="41" t="s">
        <v>183</v>
      </c>
      <c r="D19" s="44">
        <v>107768</v>
      </c>
      <c r="E19" s="42">
        <v>4366.2205199999999</v>
      </c>
      <c r="F19" s="43">
        <v>1.7823395077875901</v>
      </c>
      <c r="G19" s="42"/>
      <c r="H19" s="42"/>
      <c r="I19" s="45"/>
    </row>
    <row r="20" spans="1:9" x14ac:dyDescent="0.2">
      <c r="A20" s="41" t="s">
        <v>191</v>
      </c>
      <c r="B20" s="41" t="s">
        <v>190</v>
      </c>
      <c r="C20" s="41" t="s">
        <v>192</v>
      </c>
      <c r="D20" s="44">
        <v>184612</v>
      </c>
      <c r="E20" s="42">
        <v>4275.4293079999998</v>
      </c>
      <c r="F20" s="43">
        <v>1.7452775308749999</v>
      </c>
      <c r="G20" s="42"/>
      <c r="H20" s="42"/>
      <c r="I20" s="45"/>
    </row>
    <row r="21" spans="1:9" x14ac:dyDescent="0.2">
      <c r="A21" s="41" t="s">
        <v>164</v>
      </c>
      <c r="B21" s="41" t="s">
        <v>163</v>
      </c>
      <c r="C21" s="41" t="s">
        <v>165</v>
      </c>
      <c r="D21" s="44">
        <v>246269</v>
      </c>
      <c r="E21" s="42">
        <v>4235.0879930000001</v>
      </c>
      <c r="F21" s="43">
        <v>1.7288097599066701</v>
      </c>
      <c r="G21" s="42"/>
      <c r="H21" s="42"/>
      <c r="I21" s="45"/>
    </row>
    <row r="22" spans="1:9" x14ac:dyDescent="0.2">
      <c r="A22" s="41" t="s">
        <v>161</v>
      </c>
      <c r="B22" s="41" t="s">
        <v>160</v>
      </c>
      <c r="C22" s="41" t="s">
        <v>162</v>
      </c>
      <c r="D22" s="44">
        <v>59440</v>
      </c>
      <c r="E22" s="42">
        <v>4186.0619999999999</v>
      </c>
      <c r="F22" s="43">
        <v>1.7087968073239601</v>
      </c>
      <c r="G22" s="42"/>
      <c r="H22" s="42"/>
      <c r="I22" s="45"/>
    </row>
    <row r="23" spans="1:9" x14ac:dyDescent="0.2">
      <c r="A23" s="41" t="s">
        <v>196</v>
      </c>
      <c r="B23" s="41" t="s">
        <v>195</v>
      </c>
      <c r="C23" s="41" t="s">
        <v>197</v>
      </c>
      <c r="D23" s="44">
        <v>81355</v>
      </c>
      <c r="E23" s="42">
        <v>4116.1562249999997</v>
      </c>
      <c r="F23" s="43">
        <v>1.6802604967930801</v>
      </c>
      <c r="G23" s="42"/>
      <c r="H23" s="42"/>
      <c r="I23" s="45"/>
    </row>
    <row r="24" spans="1:9" x14ac:dyDescent="0.2">
      <c r="A24" s="41" t="s">
        <v>149</v>
      </c>
      <c r="B24" s="41" t="s">
        <v>148</v>
      </c>
      <c r="C24" s="41" t="s">
        <v>150</v>
      </c>
      <c r="D24" s="44">
        <v>1475067</v>
      </c>
      <c r="E24" s="42">
        <v>4101.4237940000003</v>
      </c>
      <c r="F24" s="43">
        <v>1.6742465555143999</v>
      </c>
      <c r="G24" s="42"/>
      <c r="H24" s="42"/>
      <c r="I24" s="45"/>
    </row>
    <row r="25" spans="1:9" x14ac:dyDescent="0.2">
      <c r="A25" s="41" t="s">
        <v>263</v>
      </c>
      <c r="B25" s="41" t="s">
        <v>262</v>
      </c>
      <c r="C25" s="41" t="s">
        <v>159</v>
      </c>
      <c r="D25" s="44">
        <v>1033458</v>
      </c>
      <c r="E25" s="42">
        <v>3923.0065679999998</v>
      </c>
      <c r="F25" s="43">
        <v>1.60141467052072</v>
      </c>
      <c r="G25" s="42"/>
      <c r="H25" s="42"/>
      <c r="I25" s="45"/>
    </row>
    <row r="26" spans="1:9" x14ac:dyDescent="0.2">
      <c r="A26" s="41" t="s">
        <v>176</v>
      </c>
      <c r="B26" s="41" t="s">
        <v>175</v>
      </c>
      <c r="C26" s="41" t="s">
        <v>177</v>
      </c>
      <c r="D26" s="44">
        <v>2164055</v>
      </c>
      <c r="E26" s="42">
        <v>3897.030244</v>
      </c>
      <c r="F26" s="43">
        <v>1.5908108477590901</v>
      </c>
      <c r="G26" s="42"/>
      <c r="H26" s="42"/>
      <c r="I26" s="45"/>
    </row>
    <row r="27" spans="1:9" x14ac:dyDescent="0.2">
      <c r="A27" s="41" t="s">
        <v>179</v>
      </c>
      <c r="B27" s="41" t="s">
        <v>178</v>
      </c>
      <c r="C27" s="41" t="s">
        <v>180</v>
      </c>
      <c r="D27" s="44">
        <v>2251694</v>
      </c>
      <c r="E27" s="42">
        <v>3876.5163899999998</v>
      </c>
      <c r="F27" s="43">
        <v>1.5824368656677801</v>
      </c>
      <c r="G27" s="42"/>
      <c r="H27" s="42"/>
      <c r="I27" s="45"/>
    </row>
    <row r="28" spans="1:9" x14ac:dyDescent="0.2">
      <c r="A28" s="41" t="s">
        <v>265</v>
      </c>
      <c r="B28" s="41" t="s">
        <v>264</v>
      </c>
      <c r="C28" s="41" t="s">
        <v>165</v>
      </c>
      <c r="D28" s="44">
        <v>218284</v>
      </c>
      <c r="E28" s="42">
        <v>3298.9260920000002</v>
      </c>
      <c r="F28" s="43">
        <v>1.3466581177267101</v>
      </c>
      <c r="G28" s="42"/>
      <c r="H28" s="42"/>
      <c r="I28" s="45"/>
    </row>
    <row r="29" spans="1:9" x14ac:dyDescent="0.2">
      <c r="A29" s="41" t="s">
        <v>267</v>
      </c>
      <c r="B29" s="41" t="s">
        <v>266</v>
      </c>
      <c r="C29" s="41" t="s">
        <v>150</v>
      </c>
      <c r="D29" s="44">
        <v>74613</v>
      </c>
      <c r="E29" s="42">
        <v>3192.6902700000001</v>
      </c>
      <c r="F29" s="43">
        <v>1.30329148019075</v>
      </c>
      <c r="G29" s="42"/>
      <c r="H29" s="42"/>
      <c r="I29" s="45"/>
    </row>
    <row r="30" spans="1:9" x14ac:dyDescent="0.2">
      <c r="A30" s="41" t="s">
        <v>269</v>
      </c>
      <c r="B30" s="41" t="s">
        <v>268</v>
      </c>
      <c r="C30" s="41" t="s">
        <v>270</v>
      </c>
      <c r="D30" s="44">
        <v>1309223</v>
      </c>
      <c r="E30" s="42">
        <v>3147.1102470000001</v>
      </c>
      <c r="F30" s="43">
        <v>1.2846852106753599</v>
      </c>
      <c r="G30" s="42"/>
      <c r="H30" s="42"/>
      <c r="I30" s="45"/>
    </row>
    <row r="31" spans="1:9" x14ac:dyDescent="0.2">
      <c r="A31" s="41" t="s">
        <v>143</v>
      </c>
      <c r="B31" s="41" t="s">
        <v>142</v>
      </c>
      <c r="C31" s="41" t="s">
        <v>127</v>
      </c>
      <c r="D31" s="44">
        <v>244160</v>
      </c>
      <c r="E31" s="42">
        <v>3099.3670400000001</v>
      </c>
      <c r="F31" s="43">
        <v>1.26519590552579</v>
      </c>
      <c r="G31" s="42"/>
      <c r="H31" s="42"/>
      <c r="I31" s="45"/>
    </row>
    <row r="32" spans="1:9" x14ac:dyDescent="0.2">
      <c r="A32" s="41" t="s">
        <v>272</v>
      </c>
      <c r="B32" s="41" t="s">
        <v>271</v>
      </c>
      <c r="C32" s="41" t="s">
        <v>183</v>
      </c>
      <c r="D32" s="44">
        <v>524890</v>
      </c>
      <c r="E32" s="42">
        <v>3019.6921699999998</v>
      </c>
      <c r="F32" s="43">
        <v>1.23267174236721</v>
      </c>
      <c r="G32" s="42"/>
      <c r="H32" s="42"/>
      <c r="I32" s="45"/>
    </row>
    <row r="33" spans="1:9" x14ac:dyDescent="0.2">
      <c r="A33" s="41" t="s">
        <v>212</v>
      </c>
      <c r="B33" s="41" t="s">
        <v>211</v>
      </c>
      <c r="C33" s="41" t="s">
        <v>165</v>
      </c>
      <c r="D33" s="44">
        <v>199873</v>
      </c>
      <c r="E33" s="42">
        <v>3009.2878879999998</v>
      </c>
      <c r="F33" s="43">
        <v>1.2284245993807701</v>
      </c>
      <c r="G33" s="42"/>
      <c r="H33" s="42"/>
      <c r="I33" s="45"/>
    </row>
    <row r="34" spans="1:9" x14ac:dyDescent="0.2">
      <c r="A34" s="41" t="s">
        <v>199</v>
      </c>
      <c r="B34" s="41" t="s">
        <v>198</v>
      </c>
      <c r="C34" s="41" t="s">
        <v>159</v>
      </c>
      <c r="D34" s="44">
        <v>1697495</v>
      </c>
      <c r="E34" s="42">
        <v>2844.3226220000001</v>
      </c>
      <c r="F34" s="43">
        <v>1.16108395324123</v>
      </c>
      <c r="G34" s="42"/>
      <c r="H34" s="42"/>
      <c r="I34" s="45"/>
    </row>
    <row r="35" spans="1:9" x14ac:dyDescent="0.2">
      <c r="A35" s="41" t="s">
        <v>167</v>
      </c>
      <c r="B35" s="41" t="s">
        <v>166</v>
      </c>
      <c r="C35" s="41" t="s">
        <v>168</v>
      </c>
      <c r="D35" s="44">
        <v>149310</v>
      </c>
      <c r="E35" s="42">
        <v>2725.8033599999999</v>
      </c>
      <c r="F35" s="43">
        <v>1.1127030796392701</v>
      </c>
      <c r="G35" s="42"/>
      <c r="H35" s="42"/>
      <c r="I35" s="45"/>
    </row>
    <row r="36" spans="1:9" x14ac:dyDescent="0.2">
      <c r="A36" s="41" t="s">
        <v>274</v>
      </c>
      <c r="B36" s="41" t="s">
        <v>273</v>
      </c>
      <c r="C36" s="41" t="s">
        <v>150</v>
      </c>
      <c r="D36" s="44">
        <v>329372</v>
      </c>
      <c r="E36" s="42">
        <v>2659.020156</v>
      </c>
      <c r="F36" s="43">
        <v>1.08544143712703</v>
      </c>
      <c r="G36" s="42"/>
      <c r="H36" s="42"/>
      <c r="I36" s="45"/>
    </row>
    <row r="37" spans="1:9" x14ac:dyDescent="0.2">
      <c r="A37" s="41" t="s">
        <v>244</v>
      </c>
      <c r="B37" s="41" t="s">
        <v>243</v>
      </c>
      <c r="C37" s="41" t="s">
        <v>232</v>
      </c>
      <c r="D37" s="44">
        <v>17676</v>
      </c>
      <c r="E37" s="42">
        <v>2629.8352799999998</v>
      </c>
      <c r="F37" s="43">
        <v>1.07352784795158</v>
      </c>
      <c r="G37" s="42"/>
      <c r="H37" s="42"/>
      <c r="I37" s="45"/>
    </row>
    <row r="38" spans="1:9" x14ac:dyDescent="0.2">
      <c r="A38" s="41" t="s">
        <v>214</v>
      </c>
      <c r="B38" s="41" t="s">
        <v>213</v>
      </c>
      <c r="C38" s="41" t="s">
        <v>189</v>
      </c>
      <c r="D38" s="44">
        <v>56382</v>
      </c>
      <c r="E38" s="42">
        <v>2474.4368340000001</v>
      </c>
      <c r="F38" s="43">
        <v>1.01009248354754</v>
      </c>
      <c r="G38" s="42"/>
      <c r="H38" s="42"/>
      <c r="I38" s="45"/>
    </row>
    <row r="39" spans="1:9" x14ac:dyDescent="0.2">
      <c r="A39" s="41" t="s">
        <v>250</v>
      </c>
      <c r="B39" s="41" t="s">
        <v>249</v>
      </c>
      <c r="C39" s="41" t="s">
        <v>220</v>
      </c>
      <c r="D39" s="44">
        <v>720691</v>
      </c>
      <c r="E39" s="42">
        <v>2463.6821839999998</v>
      </c>
      <c r="F39" s="43">
        <v>1.0057023164683501</v>
      </c>
      <c r="G39" s="42"/>
      <c r="H39" s="42"/>
      <c r="I39" s="45"/>
    </row>
    <row r="40" spans="1:9" x14ac:dyDescent="0.2">
      <c r="A40" s="41" t="s">
        <v>276</v>
      </c>
      <c r="B40" s="41" t="s">
        <v>275</v>
      </c>
      <c r="C40" s="41" t="s">
        <v>210</v>
      </c>
      <c r="D40" s="44">
        <v>281564</v>
      </c>
      <c r="E40" s="42">
        <v>2451.1554019999999</v>
      </c>
      <c r="F40" s="43">
        <v>1.0005887455065099</v>
      </c>
      <c r="G40" s="42"/>
      <c r="H40" s="42"/>
      <c r="I40" s="45"/>
    </row>
    <row r="41" spans="1:9" x14ac:dyDescent="0.2">
      <c r="A41" s="41" t="s">
        <v>237</v>
      </c>
      <c r="B41" s="41" t="s">
        <v>236</v>
      </c>
      <c r="C41" s="41" t="s">
        <v>238</v>
      </c>
      <c r="D41" s="44">
        <v>1312307</v>
      </c>
      <c r="E41" s="42">
        <v>2351.5229129999998</v>
      </c>
      <c r="F41" s="43">
        <v>0.959917661535718</v>
      </c>
      <c r="G41" s="42">
        <v>2354.6320000000001</v>
      </c>
      <c r="H41" s="42">
        <v>0.96118682523642096</v>
      </c>
      <c r="I41" s="45"/>
    </row>
    <row r="42" spans="1:9" x14ac:dyDescent="0.2">
      <c r="A42" s="41" t="s">
        <v>278</v>
      </c>
      <c r="B42" s="41" t="s">
        <v>277</v>
      </c>
      <c r="C42" s="41" t="s">
        <v>162</v>
      </c>
      <c r="D42" s="44">
        <v>355092</v>
      </c>
      <c r="E42" s="42">
        <v>2311.6489200000001</v>
      </c>
      <c r="F42" s="43">
        <v>0.94364065657648499</v>
      </c>
      <c r="G42" s="42"/>
      <c r="H42" s="42"/>
      <c r="I42" s="45"/>
    </row>
    <row r="43" spans="1:9" x14ac:dyDescent="0.2">
      <c r="A43" s="41" t="s">
        <v>280</v>
      </c>
      <c r="B43" s="41" t="s">
        <v>279</v>
      </c>
      <c r="C43" s="41" t="s">
        <v>189</v>
      </c>
      <c r="D43" s="44">
        <v>85291</v>
      </c>
      <c r="E43" s="42">
        <v>2240.2534059999998</v>
      </c>
      <c r="F43" s="43">
        <v>0.91449621810891002</v>
      </c>
      <c r="G43" s="42"/>
      <c r="H43" s="42"/>
      <c r="I43" s="45"/>
    </row>
    <row r="44" spans="1:9" x14ac:dyDescent="0.2">
      <c r="A44" s="41" t="s">
        <v>224</v>
      </c>
      <c r="B44" s="41" t="s">
        <v>223</v>
      </c>
      <c r="C44" s="41" t="s">
        <v>225</v>
      </c>
      <c r="D44" s="44">
        <v>64148</v>
      </c>
      <c r="E44" s="42">
        <v>2077.2405359999998</v>
      </c>
      <c r="F44" s="43">
        <v>0.84795256161057997</v>
      </c>
      <c r="G44" s="42"/>
      <c r="H44" s="42"/>
      <c r="I44" s="45"/>
    </row>
    <row r="45" spans="1:9" x14ac:dyDescent="0.2">
      <c r="A45" s="41" t="s">
        <v>242</v>
      </c>
      <c r="B45" s="41" t="s">
        <v>241</v>
      </c>
      <c r="C45" s="41" t="s">
        <v>183</v>
      </c>
      <c r="D45" s="44">
        <v>756109</v>
      </c>
      <c r="E45" s="42">
        <v>1907.2849530000001</v>
      </c>
      <c r="F45" s="43">
        <v>0.778574812877455</v>
      </c>
      <c r="G45" s="42"/>
      <c r="H45" s="42"/>
      <c r="I45" s="45"/>
    </row>
    <row r="46" spans="1:9" x14ac:dyDescent="0.2">
      <c r="A46" s="41" t="s">
        <v>254</v>
      </c>
      <c r="B46" s="41" t="s">
        <v>1072</v>
      </c>
      <c r="C46" s="41" t="s">
        <v>171</v>
      </c>
      <c r="D46" s="44">
        <v>184612</v>
      </c>
      <c r="E46" s="42">
        <v>228.180432</v>
      </c>
      <c r="F46" s="43">
        <v>9.3145776076752201E-2</v>
      </c>
      <c r="G46" s="42"/>
      <c r="H46" s="42"/>
      <c r="I46" s="45"/>
    </row>
    <row r="47" spans="1:9" x14ac:dyDescent="0.2">
      <c r="A47" s="40" t="s">
        <v>30</v>
      </c>
      <c r="B47" s="40"/>
      <c r="C47" s="40"/>
      <c r="D47" s="40"/>
      <c r="E47" s="46">
        <f>SUM(E7:E46)</f>
        <v>160834.05207400001</v>
      </c>
      <c r="F47" s="47">
        <f>SUM(F7:F46)</f>
        <v>65.654238922650066</v>
      </c>
      <c r="G47" s="46">
        <f>SUM(G7:G46)</f>
        <v>2354.6320000000001</v>
      </c>
      <c r="H47" s="46">
        <f>SUM(H7:H46)</f>
        <v>0.96118682523642096</v>
      </c>
      <c r="I47" s="40"/>
    </row>
    <row r="48" spans="1:9" x14ac:dyDescent="0.2">
      <c r="A48" s="41"/>
      <c r="B48" s="41"/>
      <c r="C48" s="41"/>
      <c r="D48" s="41"/>
      <c r="E48" s="42"/>
      <c r="F48" s="43"/>
      <c r="G48" s="42"/>
      <c r="H48" s="41"/>
      <c r="I48" s="41"/>
    </row>
    <row r="49" spans="1:9" x14ac:dyDescent="0.2">
      <c r="A49" s="40" t="s">
        <v>281</v>
      </c>
      <c r="B49" s="41"/>
      <c r="C49" s="41"/>
      <c r="D49" s="41"/>
      <c r="E49" s="42"/>
      <c r="F49" s="43"/>
      <c r="G49" s="42"/>
      <c r="H49" s="41"/>
      <c r="I49" s="41"/>
    </row>
    <row r="50" spans="1:9" x14ac:dyDescent="0.2">
      <c r="A50" s="41" t="s">
        <v>283</v>
      </c>
      <c r="B50" s="41" t="s">
        <v>282</v>
      </c>
      <c r="C50" s="41" t="s">
        <v>204</v>
      </c>
      <c r="D50" s="44">
        <v>2070351</v>
      </c>
      <c r="E50" s="42">
        <v>2526.0352549999998</v>
      </c>
      <c r="F50" s="43">
        <v>1.03115552969157</v>
      </c>
      <c r="G50" s="42"/>
      <c r="H50" s="42"/>
      <c r="I50" s="45"/>
    </row>
    <row r="51" spans="1:9" x14ac:dyDescent="0.2">
      <c r="A51" s="40" t="s">
        <v>30</v>
      </c>
      <c r="B51" s="40"/>
      <c r="C51" s="40"/>
      <c r="D51" s="40"/>
      <c r="E51" s="46">
        <f>SUM(E49:E50)</f>
        <v>2526.0352549999998</v>
      </c>
      <c r="F51" s="47">
        <f>SUM(F49:F50)</f>
        <v>1.03115552969157</v>
      </c>
      <c r="G51" s="46">
        <f>SUM(G49:G50)</f>
        <v>0</v>
      </c>
      <c r="H51" s="40">
        <f>SUM(H49:H50)</f>
        <v>0</v>
      </c>
      <c r="I51" s="40"/>
    </row>
    <row r="52" spans="1:9" x14ac:dyDescent="0.2">
      <c r="A52" s="41"/>
      <c r="B52" s="41"/>
      <c r="C52" s="41"/>
      <c r="D52" s="41"/>
      <c r="E52" s="42"/>
      <c r="F52" s="43"/>
      <c r="G52" s="42"/>
      <c r="H52" s="41"/>
      <c r="I52" s="41"/>
    </row>
    <row r="53" spans="1:9" x14ac:dyDescent="0.2">
      <c r="A53" s="40" t="s">
        <v>20</v>
      </c>
      <c r="B53" s="41"/>
      <c r="C53" s="41"/>
      <c r="D53" s="41"/>
      <c r="E53" s="42"/>
      <c r="F53" s="43"/>
      <c r="G53" s="42"/>
      <c r="H53" s="41"/>
      <c r="I53" s="41"/>
    </row>
    <row r="54" spans="1:9" x14ac:dyDescent="0.2">
      <c r="A54" s="40" t="s">
        <v>21</v>
      </c>
      <c r="B54" s="41"/>
      <c r="C54" s="41"/>
      <c r="D54" s="41"/>
      <c r="E54" s="42"/>
      <c r="F54" s="43"/>
      <c r="G54" s="42"/>
      <c r="H54" s="41"/>
      <c r="I54" s="41"/>
    </row>
    <row r="55" spans="1:9" x14ac:dyDescent="0.2">
      <c r="A55" s="41" t="s">
        <v>70</v>
      </c>
      <c r="B55" s="41" t="s">
        <v>69</v>
      </c>
      <c r="C55" s="41" t="s">
        <v>22</v>
      </c>
      <c r="D55" s="44">
        <v>5500</v>
      </c>
      <c r="E55" s="42">
        <v>5589.3708562000002</v>
      </c>
      <c r="F55" s="43">
        <v>2.2816430033822099</v>
      </c>
      <c r="G55" s="45"/>
      <c r="H55" s="45"/>
      <c r="I55" s="45">
        <v>7.5580999999999996</v>
      </c>
    </row>
    <row r="56" spans="1:9" x14ac:dyDescent="0.2">
      <c r="A56" s="41" t="s">
        <v>285</v>
      </c>
      <c r="B56" s="41" t="s">
        <v>284</v>
      </c>
      <c r="C56" s="41" t="s">
        <v>22</v>
      </c>
      <c r="D56" s="44">
        <v>5000</v>
      </c>
      <c r="E56" s="42">
        <v>5348.4782876999998</v>
      </c>
      <c r="F56" s="43">
        <v>2.1833079925866499</v>
      </c>
      <c r="G56" s="45"/>
      <c r="H56" s="45"/>
      <c r="I56" s="45">
        <v>6.9349999999999996</v>
      </c>
    </row>
    <row r="57" spans="1:9" x14ac:dyDescent="0.2">
      <c r="A57" s="41" t="s">
        <v>287</v>
      </c>
      <c r="B57" s="41" t="s">
        <v>286</v>
      </c>
      <c r="C57" s="41" t="s">
        <v>22</v>
      </c>
      <c r="D57" s="44">
        <v>5000</v>
      </c>
      <c r="E57" s="42">
        <v>5065.0142465999998</v>
      </c>
      <c r="F57" s="43">
        <v>2.0675948358243201</v>
      </c>
      <c r="G57" s="45"/>
      <c r="H57" s="45"/>
      <c r="I57" s="45">
        <v>7.4898999999999996</v>
      </c>
    </row>
    <row r="58" spans="1:9" x14ac:dyDescent="0.2">
      <c r="A58" s="41" t="s">
        <v>289</v>
      </c>
      <c r="B58" s="41" t="s">
        <v>288</v>
      </c>
      <c r="C58" s="41" t="s">
        <v>22</v>
      </c>
      <c r="D58" s="44">
        <v>500</v>
      </c>
      <c r="E58" s="42">
        <v>5015.1818493000001</v>
      </c>
      <c r="F58" s="43">
        <v>2.0472527000873102</v>
      </c>
      <c r="G58" s="45"/>
      <c r="H58" s="45"/>
      <c r="I58" s="45">
        <v>7.3049999999999997</v>
      </c>
    </row>
    <row r="59" spans="1:9" x14ac:dyDescent="0.2">
      <c r="A59" s="41" t="s">
        <v>291</v>
      </c>
      <c r="B59" s="41" t="s">
        <v>290</v>
      </c>
      <c r="C59" s="41" t="s">
        <v>22</v>
      </c>
      <c r="D59" s="44">
        <v>3500</v>
      </c>
      <c r="E59" s="42">
        <v>3811.1625137000001</v>
      </c>
      <c r="F59" s="43">
        <v>1.55575869053141</v>
      </c>
      <c r="G59" s="45"/>
      <c r="H59" s="45"/>
      <c r="I59" s="45">
        <v>7.1</v>
      </c>
    </row>
    <row r="60" spans="1:9" x14ac:dyDescent="0.2">
      <c r="A60" s="41" t="s">
        <v>293</v>
      </c>
      <c r="B60" s="41" t="s">
        <v>292</v>
      </c>
      <c r="C60" s="41" t="s">
        <v>22</v>
      </c>
      <c r="D60" s="44">
        <v>250</v>
      </c>
      <c r="E60" s="42">
        <v>2637.6934246999999</v>
      </c>
      <c r="F60" s="43">
        <v>1.07673562953123</v>
      </c>
      <c r="G60" s="45"/>
      <c r="H60" s="45"/>
      <c r="I60" s="45">
        <v>6.9349999999999996</v>
      </c>
    </row>
    <row r="61" spans="1:9" x14ac:dyDescent="0.2">
      <c r="A61" s="41" t="s">
        <v>74</v>
      </c>
      <c r="B61" s="41" t="s">
        <v>73</v>
      </c>
      <c r="C61" s="41" t="s">
        <v>22</v>
      </c>
      <c r="D61" s="44">
        <v>2485</v>
      </c>
      <c r="E61" s="42">
        <v>2488.0015395999999</v>
      </c>
      <c r="F61" s="43">
        <v>1.0156297464026001</v>
      </c>
      <c r="G61" s="45"/>
      <c r="H61" s="45"/>
      <c r="I61" s="45">
        <v>7.3920500000000002</v>
      </c>
    </row>
    <row r="62" spans="1:9" x14ac:dyDescent="0.2">
      <c r="A62" s="40" t="s">
        <v>30</v>
      </c>
      <c r="B62" s="40"/>
      <c r="C62" s="40"/>
      <c r="D62" s="40"/>
      <c r="E62" s="46">
        <f>SUM(E54:E61)</f>
        <v>29954.902717799996</v>
      </c>
      <c r="F62" s="47">
        <f>SUM(F54:F61)</f>
        <v>12.22792259834573</v>
      </c>
      <c r="G62" s="46"/>
      <c r="H62" s="40"/>
      <c r="I62" s="40"/>
    </row>
    <row r="63" spans="1:9" x14ac:dyDescent="0.2">
      <c r="A63" s="41"/>
      <c r="B63" s="41"/>
      <c r="C63" s="41"/>
      <c r="D63" s="41"/>
      <c r="E63" s="42"/>
      <c r="F63" s="43"/>
      <c r="G63" s="42"/>
      <c r="H63" s="41"/>
      <c r="I63" s="41"/>
    </row>
    <row r="64" spans="1:9" x14ac:dyDescent="0.2">
      <c r="A64" s="40" t="s">
        <v>31</v>
      </c>
      <c r="B64" s="41"/>
      <c r="C64" s="41"/>
      <c r="D64" s="41"/>
      <c r="E64" s="42"/>
      <c r="F64" s="43"/>
      <c r="G64" s="42"/>
      <c r="H64" s="41"/>
      <c r="I64" s="41"/>
    </row>
    <row r="65" spans="1:9" x14ac:dyDescent="0.2">
      <c r="A65" s="40" t="s">
        <v>38</v>
      </c>
      <c r="B65" s="41"/>
      <c r="C65" s="41"/>
      <c r="D65" s="41"/>
      <c r="E65" s="42"/>
      <c r="F65" s="43"/>
      <c r="G65" s="42"/>
      <c r="H65" s="41"/>
      <c r="I65" s="41"/>
    </row>
    <row r="66" spans="1:9" x14ac:dyDescent="0.2">
      <c r="A66" s="41" t="s">
        <v>121</v>
      </c>
      <c r="B66" s="41" t="s">
        <v>120</v>
      </c>
      <c r="C66" s="41" t="s">
        <v>40</v>
      </c>
      <c r="D66" s="44">
        <v>2500000</v>
      </c>
      <c r="E66" s="42">
        <v>2492.4724999999999</v>
      </c>
      <c r="F66" s="43">
        <v>1.01745484188786</v>
      </c>
      <c r="G66" s="45"/>
      <c r="H66" s="45"/>
      <c r="I66" s="45">
        <v>5.2492000000000001</v>
      </c>
    </row>
    <row r="67" spans="1:9" x14ac:dyDescent="0.2">
      <c r="A67" s="40" t="s">
        <v>30</v>
      </c>
      <c r="B67" s="40"/>
      <c r="C67" s="40"/>
      <c r="D67" s="40"/>
      <c r="E67" s="46">
        <f>SUM(E65:E66)</f>
        <v>2492.4724999999999</v>
      </c>
      <c r="F67" s="47">
        <f>SUM(F65:F66)</f>
        <v>1.01745484188786</v>
      </c>
      <c r="G67" s="46"/>
      <c r="H67" s="40"/>
      <c r="I67" s="40"/>
    </row>
    <row r="68" spans="1:9" x14ac:dyDescent="0.2">
      <c r="A68" s="41"/>
      <c r="B68" s="41"/>
      <c r="C68" s="41"/>
      <c r="D68" s="41"/>
      <c r="E68" s="42"/>
      <c r="F68" s="43"/>
      <c r="G68" s="42"/>
      <c r="H68" s="41"/>
      <c r="I68" s="41"/>
    </row>
    <row r="69" spans="1:9" x14ac:dyDescent="0.2">
      <c r="A69" s="40" t="s">
        <v>39</v>
      </c>
      <c r="B69" s="41"/>
      <c r="C69" s="41"/>
      <c r="D69" s="41"/>
      <c r="E69" s="42"/>
      <c r="F69" s="43"/>
      <c r="G69" s="42"/>
      <c r="H69" s="41"/>
      <c r="I69" s="41"/>
    </row>
    <row r="70" spans="1:9" x14ac:dyDescent="0.2">
      <c r="A70" s="41" t="s">
        <v>72</v>
      </c>
      <c r="B70" s="41" t="s">
        <v>71</v>
      </c>
      <c r="C70" s="41" t="s">
        <v>40</v>
      </c>
      <c r="D70" s="44">
        <v>3750000</v>
      </c>
      <c r="E70" s="42">
        <v>3593.14</v>
      </c>
      <c r="F70" s="43">
        <v>1.46675948905391</v>
      </c>
      <c r="G70" s="45"/>
      <c r="H70" s="45"/>
      <c r="I70" s="45">
        <v>7.4732188124500096</v>
      </c>
    </row>
    <row r="71" spans="1:9" x14ac:dyDescent="0.2">
      <c r="A71" s="41" t="s">
        <v>295</v>
      </c>
      <c r="B71" s="41" t="s">
        <v>294</v>
      </c>
      <c r="C71" s="41" t="s">
        <v>40</v>
      </c>
      <c r="D71" s="44">
        <v>500000</v>
      </c>
      <c r="E71" s="42">
        <v>507.28905559999998</v>
      </c>
      <c r="F71" s="43">
        <v>0.20708100324354101</v>
      </c>
      <c r="G71" s="45"/>
      <c r="H71" s="45"/>
      <c r="I71" s="45">
        <v>6.4193201003124898</v>
      </c>
    </row>
    <row r="72" spans="1:9" x14ac:dyDescent="0.2">
      <c r="A72" s="40" t="s">
        <v>30</v>
      </c>
      <c r="B72" s="40"/>
      <c r="C72" s="40"/>
      <c r="D72" s="40"/>
      <c r="E72" s="46">
        <f>SUM(E70:E71)</f>
        <v>4100.4290555999996</v>
      </c>
      <c r="F72" s="47">
        <f>SUM(F70:F71)</f>
        <v>1.673840492297451</v>
      </c>
      <c r="G72" s="46"/>
      <c r="H72" s="40"/>
      <c r="I72" s="40"/>
    </row>
    <row r="73" spans="1:9" x14ac:dyDescent="0.2">
      <c r="A73" s="41"/>
      <c r="B73" s="41"/>
      <c r="C73" s="41"/>
      <c r="D73" s="41"/>
      <c r="E73" s="42"/>
      <c r="F73" s="43"/>
      <c r="G73" s="42"/>
      <c r="H73" s="41"/>
      <c r="I73" s="41"/>
    </row>
    <row r="74" spans="1:9" x14ac:dyDescent="0.2">
      <c r="A74" s="40" t="s">
        <v>1039</v>
      </c>
      <c r="B74" s="41"/>
      <c r="C74" s="41"/>
      <c r="D74" s="41"/>
      <c r="E74" s="42"/>
      <c r="F74" s="43"/>
      <c r="G74" s="42"/>
      <c r="H74" s="41"/>
      <c r="I74" s="41"/>
    </row>
    <row r="75" spans="1:9" x14ac:dyDescent="0.2">
      <c r="A75" s="41" t="s">
        <v>297</v>
      </c>
      <c r="B75" s="41" t="s">
        <v>296</v>
      </c>
      <c r="C75" s="41" t="s">
        <v>1040</v>
      </c>
      <c r="D75" s="44">
        <v>19530306</v>
      </c>
      <c r="E75" s="42">
        <v>21504.819940000001</v>
      </c>
      <c r="F75" s="43">
        <v>8.7785053483557007</v>
      </c>
      <c r="G75" s="45"/>
      <c r="H75" s="45"/>
      <c r="I75" s="45"/>
    </row>
    <row r="76" spans="1:9" x14ac:dyDescent="0.2">
      <c r="A76" s="41" t="s">
        <v>300</v>
      </c>
      <c r="B76" s="41" t="s">
        <v>299</v>
      </c>
      <c r="C76" s="41" t="s">
        <v>1040</v>
      </c>
      <c r="D76" s="44">
        <v>7213716</v>
      </c>
      <c r="E76" s="42">
        <v>15540.508379999999</v>
      </c>
      <c r="F76" s="43">
        <v>6.3438074027415796</v>
      </c>
      <c r="G76" s="45"/>
      <c r="H76" s="45"/>
      <c r="I76" s="45"/>
    </row>
    <row r="77" spans="1:9" x14ac:dyDescent="0.2">
      <c r="A77" s="40" t="s">
        <v>30</v>
      </c>
      <c r="B77" s="40"/>
      <c r="C77" s="40"/>
      <c r="D77" s="40"/>
      <c r="E77" s="46">
        <f>SUM(E75:E76)</f>
        <v>37045.328320000001</v>
      </c>
      <c r="F77" s="47">
        <f>SUM(F75:F76)</f>
        <v>15.122312751097279</v>
      </c>
      <c r="G77" s="46"/>
      <c r="H77" s="40"/>
      <c r="I77" s="40"/>
    </row>
    <row r="78" spans="1:9" x14ac:dyDescent="0.2">
      <c r="A78" s="41"/>
      <c r="B78" s="41"/>
      <c r="C78" s="41"/>
      <c r="D78" s="41"/>
      <c r="E78" s="42"/>
      <c r="F78" s="43"/>
      <c r="G78" s="42"/>
      <c r="H78" s="41"/>
      <c r="I78" s="41"/>
    </row>
    <row r="79" spans="1:9" x14ac:dyDescent="0.2">
      <c r="A79" s="40" t="s">
        <v>1069</v>
      </c>
      <c r="B79" s="41"/>
      <c r="C79" s="41"/>
      <c r="D79" s="41"/>
      <c r="E79" s="42"/>
      <c r="F79" s="43"/>
      <c r="G79" s="42"/>
      <c r="H79" s="41"/>
      <c r="I79" s="41"/>
    </row>
    <row r="80" spans="1:9" x14ac:dyDescent="0.2">
      <c r="A80" s="41"/>
      <c r="B80" s="41" t="s">
        <v>154</v>
      </c>
      <c r="C80" s="41"/>
      <c r="D80" s="42">
        <v>-5000</v>
      </c>
      <c r="E80" s="42">
        <v>-3.4750000000000001</v>
      </c>
      <c r="F80" s="43">
        <v>-1.4185334343950835E-3</v>
      </c>
      <c r="G80" s="42"/>
      <c r="H80" s="41"/>
      <c r="I80" s="41"/>
    </row>
    <row r="81" spans="1:9" x14ac:dyDescent="0.2">
      <c r="A81" s="41"/>
      <c r="B81" s="41" t="s">
        <v>264</v>
      </c>
      <c r="C81" s="41"/>
      <c r="D81" s="42">
        <v>-26250</v>
      </c>
      <c r="E81" s="42">
        <v>-3.609375</v>
      </c>
      <c r="F81" s="43">
        <v>-1.4733867956171955E-3</v>
      </c>
      <c r="G81" s="42"/>
      <c r="H81" s="41"/>
      <c r="I81" s="41"/>
    </row>
    <row r="82" spans="1:9" x14ac:dyDescent="0.2">
      <c r="A82" s="41"/>
      <c r="B82" s="41" t="s">
        <v>268</v>
      </c>
      <c r="C82" s="41"/>
      <c r="D82" s="42">
        <v>-157500</v>
      </c>
      <c r="E82" s="42">
        <v>-4.9612499999999997</v>
      </c>
      <c r="F82" s="43">
        <v>-2.0252371227029086E-3</v>
      </c>
      <c r="G82" s="42"/>
      <c r="H82" s="41"/>
      <c r="I82" s="41"/>
    </row>
    <row r="83" spans="1:9" x14ac:dyDescent="0.2">
      <c r="A83" s="40" t="s">
        <v>30</v>
      </c>
      <c r="B83" s="41"/>
      <c r="C83" s="41"/>
      <c r="D83" s="41"/>
      <c r="E83" s="46">
        <f>SUM(E80:E82)</f>
        <v>-12.045624999999999</v>
      </c>
      <c r="F83" s="47">
        <f>SUM(F80:F82)</f>
        <v>-4.9171573527151879E-3</v>
      </c>
      <c r="G83" s="42"/>
      <c r="H83" s="41"/>
      <c r="I83" s="41"/>
    </row>
    <row r="84" spans="1:9" x14ac:dyDescent="0.2">
      <c r="A84" s="41"/>
      <c r="B84" s="41"/>
      <c r="C84" s="41"/>
      <c r="D84" s="41"/>
      <c r="E84" s="42"/>
      <c r="F84" s="43"/>
      <c r="G84" s="42"/>
      <c r="H84" s="41"/>
      <c r="I84" s="41"/>
    </row>
    <row r="85" spans="1:9" x14ac:dyDescent="0.2">
      <c r="A85" s="40" t="s">
        <v>42</v>
      </c>
      <c r="B85" s="40"/>
      <c r="C85" s="40"/>
      <c r="D85" s="40"/>
      <c r="E85" s="46">
        <f>E47+E51+E62+E67+E72+E77+E83</f>
        <v>236941.17429739999</v>
      </c>
      <c r="F85" s="47">
        <f>F47+F51+F62+F67+F72+F77+F83</f>
        <v>96.722007978617228</v>
      </c>
      <c r="G85" s="46"/>
      <c r="H85" s="40"/>
      <c r="I85" s="40"/>
    </row>
    <row r="86" spans="1:9" x14ac:dyDescent="0.2">
      <c r="A86" s="40"/>
      <c r="B86" s="40"/>
      <c r="C86" s="40"/>
      <c r="D86" s="40"/>
      <c r="E86" s="46"/>
      <c r="F86" s="47"/>
      <c r="G86" s="46"/>
      <c r="H86" s="40"/>
      <c r="I86" s="40"/>
    </row>
    <row r="87" spans="1:9" x14ac:dyDescent="0.2">
      <c r="A87" s="40" t="s">
        <v>301</v>
      </c>
      <c r="B87" s="40"/>
      <c r="C87" s="40"/>
      <c r="D87" s="40"/>
      <c r="E87" s="61">
        <v>149.3709164</v>
      </c>
      <c r="F87" s="61">
        <f>E87/E91*100</f>
        <v>6.0974860155290037E-2</v>
      </c>
      <c r="G87" s="46"/>
      <c r="H87" s="40"/>
      <c r="I87" s="40"/>
    </row>
    <row r="88" spans="1:9" x14ac:dyDescent="0.2">
      <c r="A88" s="40"/>
      <c r="B88" s="40"/>
      <c r="C88" s="40"/>
      <c r="D88" s="40"/>
      <c r="E88" s="46"/>
      <c r="F88" s="47"/>
      <c r="G88" s="46"/>
      <c r="H88" s="40"/>
      <c r="I88" s="40"/>
    </row>
    <row r="89" spans="1:9" x14ac:dyDescent="0.2">
      <c r="A89" s="40" t="s">
        <v>44</v>
      </c>
      <c r="B89" s="40"/>
      <c r="C89" s="40"/>
      <c r="D89" s="40"/>
      <c r="E89" s="46">
        <f>E91-(E47+E51+E62+E67+E72+E77+E87+E83)</f>
        <v>7880.76922560003</v>
      </c>
      <c r="F89" s="47">
        <f>F91-(F47+F51+F62+F67+F72+F77+F87)</f>
        <v>3.2121000038747667</v>
      </c>
      <c r="G89" s="46"/>
      <c r="H89" s="40"/>
      <c r="I89" s="40"/>
    </row>
    <row r="90" spans="1:9" x14ac:dyDescent="0.2">
      <c r="A90" s="41"/>
      <c r="B90" s="41"/>
      <c r="C90" s="41"/>
      <c r="D90" s="41"/>
      <c r="E90" s="42"/>
      <c r="F90" s="43"/>
      <c r="G90" s="42"/>
      <c r="H90" s="41"/>
      <c r="I90" s="41"/>
    </row>
    <row r="91" spans="1:9" x14ac:dyDescent="0.2">
      <c r="A91" s="48" t="s">
        <v>43</v>
      </c>
      <c r="B91" s="48"/>
      <c r="C91" s="48"/>
      <c r="D91" s="48"/>
      <c r="E91" s="49">
        <v>244971.31443940001</v>
      </c>
      <c r="F91" s="50">
        <v>100</v>
      </c>
      <c r="G91" s="49"/>
      <c r="H91" s="48"/>
      <c r="I91" s="48"/>
    </row>
    <row r="92" spans="1:9" x14ac:dyDescent="0.2">
      <c r="F92" s="69" t="s">
        <v>860</v>
      </c>
    </row>
    <row r="93" spans="1:9" x14ac:dyDescent="0.2">
      <c r="A93" s="14" t="s">
        <v>46</v>
      </c>
    </row>
    <row r="94" spans="1:9" x14ac:dyDescent="0.2">
      <c r="A94" s="14" t="s">
        <v>1073</v>
      </c>
    </row>
    <row r="96" spans="1:9" x14ac:dyDescent="0.2">
      <c r="A96" s="14" t="s">
        <v>47</v>
      </c>
    </row>
    <row r="97" spans="1:4" x14ac:dyDescent="0.2">
      <c r="A97" s="14" t="s">
        <v>48</v>
      </c>
    </row>
    <row r="98" spans="1:4" x14ac:dyDescent="0.2">
      <c r="A98" s="14" t="s">
        <v>49</v>
      </c>
      <c r="B98" s="14"/>
      <c r="C98" s="30" t="s">
        <v>1556</v>
      </c>
      <c r="D98" s="14" t="s">
        <v>50</v>
      </c>
    </row>
    <row r="99" spans="1:4" x14ac:dyDescent="0.2">
      <c r="A99" s="7" t="s">
        <v>52</v>
      </c>
      <c r="C99" s="55" t="s">
        <v>1042</v>
      </c>
      <c r="D99" s="31">
        <v>10.8561</v>
      </c>
    </row>
    <row r="100" spans="1:4" x14ac:dyDescent="0.2">
      <c r="A100" s="7" t="s">
        <v>53</v>
      </c>
      <c r="C100" s="55" t="s">
        <v>1042</v>
      </c>
      <c r="D100" s="31">
        <v>10.8561</v>
      </c>
    </row>
    <row r="101" spans="1:4" x14ac:dyDescent="0.2">
      <c r="A101" s="7" t="s">
        <v>54</v>
      </c>
      <c r="C101" s="55" t="s">
        <v>1042</v>
      </c>
      <c r="D101" s="31">
        <v>10.9338</v>
      </c>
    </row>
    <row r="102" spans="1:4" x14ac:dyDescent="0.2">
      <c r="A102" s="7" t="s">
        <v>55</v>
      </c>
      <c r="C102" s="55" t="s">
        <v>1042</v>
      </c>
      <c r="D102" s="31">
        <v>10.9338</v>
      </c>
    </row>
    <row r="104" spans="1:4" x14ac:dyDescent="0.2">
      <c r="A104" s="7" t="s">
        <v>1041</v>
      </c>
    </row>
    <row r="105" spans="1:4" x14ac:dyDescent="0.2">
      <c r="A105" s="7" t="s">
        <v>60</v>
      </c>
    </row>
    <row r="107" spans="1:4" x14ac:dyDescent="0.2">
      <c r="A107" s="14" t="s">
        <v>56</v>
      </c>
      <c r="D107" s="30" t="s">
        <v>63</v>
      </c>
    </row>
    <row r="109" spans="1:4" x14ac:dyDescent="0.2">
      <c r="A109" s="14" t="s">
        <v>302</v>
      </c>
      <c r="D109" s="34" t="s">
        <v>1070</v>
      </c>
    </row>
    <row r="111" spans="1:4" x14ac:dyDescent="0.2">
      <c r="A111" s="14" t="s">
        <v>303</v>
      </c>
      <c r="D111" s="34">
        <v>1.54</v>
      </c>
    </row>
    <row r="113" spans="1:5" x14ac:dyDescent="0.2">
      <c r="A113" s="14" t="s">
        <v>304</v>
      </c>
      <c r="D113" s="51">
        <v>0.22212525497253299</v>
      </c>
    </row>
    <row r="115" spans="1:5" x14ac:dyDescent="0.2">
      <c r="A115" s="14" t="s">
        <v>305</v>
      </c>
      <c r="D115" s="34">
        <v>4.0946256200996203</v>
      </c>
      <c r="E115" s="10" t="s">
        <v>61</v>
      </c>
    </row>
    <row r="117" spans="1:5" x14ac:dyDescent="0.2">
      <c r="A117" s="14" t="s">
        <v>306</v>
      </c>
      <c r="D117" s="30" t="s">
        <v>63</v>
      </c>
    </row>
    <row r="119" spans="1:5" x14ac:dyDescent="0.2">
      <c r="A119" s="14" t="s">
        <v>1078</v>
      </c>
    </row>
    <row r="121" spans="1:5" x14ac:dyDescent="0.2">
      <c r="A121" s="62" t="s">
        <v>1080</v>
      </c>
    </row>
    <row r="140" spans="1:1" x14ac:dyDescent="0.2">
      <c r="A140" s="62" t="s">
        <v>1079</v>
      </c>
    </row>
    <row r="141" spans="1:1" x14ac:dyDescent="0.2">
      <c r="A141" s="63"/>
    </row>
    <row r="142" spans="1:1" x14ac:dyDescent="0.2">
      <c r="A142" s="62" t="s">
        <v>1081</v>
      </c>
    </row>
  </sheetData>
  <mergeCells count="1">
    <mergeCell ref="A1:G1"/>
  </mergeCells>
  <conditionalFormatting sqref="F2:F3">
    <cfRule type="cellIs" dxfId="83" priority="3" stopIfTrue="1" operator="between">
      <formula>0.009</formula>
      <formula>-0.009</formula>
    </cfRule>
  </conditionalFormatting>
  <conditionalFormatting sqref="F5:F65536">
    <cfRule type="cellIs" dxfId="8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64"/>
  <sheetViews>
    <sheetView workbookViewId="0">
      <selection sqref="A1:G1"/>
    </sheetView>
  </sheetViews>
  <sheetFormatPr defaultColWidth="9.109375" defaultRowHeight="10.199999999999999" x14ac:dyDescent="0.2"/>
  <cols>
    <col min="1" max="1" width="38.6640625" style="7" bestFit="1" customWidth="1"/>
    <col min="2" max="2" width="43" style="7" bestFit="1" customWidth="1"/>
    <col min="3" max="3" width="25.5546875" style="7" bestFit="1" customWidth="1"/>
    <col min="4" max="4" width="15.33203125" style="7" bestFit="1" customWidth="1"/>
    <col min="5" max="5" width="26.5546875" style="10" customWidth="1"/>
    <col min="6" max="6" width="31.33203125" style="11" bestFit="1" customWidth="1"/>
    <col min="7" max="7" width="33.6640625" style="10" customWidth="1"/>
    <col min="8" max="8" width="27.33203125" style="7" customWidth="1"/>
    <col min="9" max="16384" width="9.109375" style="7"/>
  </cols>
  <sheetData>
    <row r="1" spans="1:11" s="1" customFormat="1" ht="13.8" x14ac:dyDescent="0.2">
      <c r="A1" s="105" t="s">
        <v>9</v>
      </c>
      <c r="B1" s="106"/>
      <c r="C1" s="106"/>
      <c r="D1" s="106"/>
      <c r="E1" s="106"/>
      <c r="F1" s="106"/>
      <c r="G1" s="106"/>
    </row>
    <row r="2" spans="1:11" s="1" customFormat="1" ht="11.4" x14ac:dyDescent="0.2">
      <c r="E2" s="5"/>
      <c r="F2" s="9"/>
      <c r="G2" s="10"/>
    </row>
    <row r="3" spans="1:11" s="1" customFormat="1" ht="12" x14ac:dyDescent="0.2">
      <c r="A3" s="8" t="s">
        <v>7</v>
      </c>
      <c r="B3" s="2"/>
      <c r="C3" s="3"/>
      <c r="D3" s="3"/>
      <c r="E3" s="4"/>
      <c r="F3" s="9"/>
      <c r="G3" s="10"/>
    </row>
    <row r="4" spans="1:11" s="1" customFormat="1" ht="26.25" customHeight="1" x14ac:dyDescent="0.25">
      <c r="A4" s="36" t="s">
        <v>2</v>
      </c>
      <c r="B4" s="36" t="s">
        <v>0</v>
      </c>
      <c r="C4" s="37" t="s">
        <v>4</v>
      </c>
      <c r="D4" s="37" t="s">
        <v>1</v>
      </c>
      <c r="E4" s="53" t="s">
        <v>6</v>
      </c>
      <c r="F4" s="38" t="s">
        <v>257</v>
      </c>
      <c r="G4" s="53" t="s">
        <v>258</v>
      </c>
      <c r="H4" s="54" t="s">
        <v>259</v>
      </c>
      <c r="I4" s="39" t="s">
        <v>5</v>
      </c>
      <c r="J4" s="35"/>
      <c r="K4" s="35"/>
    </row>
    <row r="5" spans="1:11" x14ac:dyDescent="0.2">
      <c r="A5" s="40" t="s">
        <v>124</v>
      </c>
      <c r="B5" s="41"/>
      <c r="C5" s="41"/>
      <c r="D5" s="41"/>
      <c r="E5" s="42"/>
      <c r="F5" s="43"/>
      <c r="G5" s="42"/>
      <c r="H5" s="41"/>
      <c r="I5" s="41"/>
    </row>
    <row r="6" spans="1:11" x14ac:dyDescent="0.2">
      <c r="A6" s="40" t="s">
        <v>21</v>
      </c>
      <c r="B6" s="41"/>
      <c r="C6" s="41"/>
      <c r="D6" s="41"/>
      <c r="E6" s="42"/>
      <c r="F6" s="43"/>
      <c r="G6" s="42"/>
      <c r="H6" s="41"/>
      <c r="I6" s="41"/>
    </row>
    <row r="7" spans="1:11" x14ac:dyDescent="0.2">
      <c r="A7" s="41" t="s">
        <v>143</v>
      </c>
      <c r="B7" s="41" t="s">
        <v>142</v>
      </c>
      <c r="C7" s="41" t="s">
        <v>127</v>
      </c>
      <c r="D7" s="44">
        <v>273750</v>
      </c>
      <c r="E7" s="42">
        <v>3474.9825000000001</v>
      </c>
      <c r="F7" s="43">
        <v>5.0699610270659896</v>
      </c>
      <c r="G7" s="42">
        <v>-3296.9924999999998</v>
      </c>
      <c r="H7" s="42">
        <v>-4.8102755860004596</v>
      </c>
      <c r="I7" s="45"/>
    </row>
    <row r="8" spans="1:11" x14ac:dyDescent="0.2">
      <c r="A8" s="41" t="s">
        <v>137</v>
      </c>
      <c r="B8" s="41" t="s">
        <v>136</v>
      </c>
      <c r="C8" s="41" t="s">
        <v>138</v>
      </c>
      <c r="D8" s="44">
        <v>210000</v>
      </c>
      <c r="E8" s="42">
        <v>3297.84</v>
      </c>
      <c r="F8" s="43">
        <v>4.8115120791253796</v>
      </c>
      <c r="G8" s="42">
        <v>-2698.38</v>
      </c>
      <c r="H8" s="42">
        <v>-3.9369065703825301</v>
      </c>
      <c r="I8" s="45"/>
    </row>
    <row r="9" spans="1:11" x14ac:dyDescent="0.2">
      <c r="A9" s="41" t="s">
        <v>134</v>
      </c>
      <c r="B9" s="41" t="s">
        <v>133</v>
      </c>
      <c r="C9" s="41" t="s">
        <v>135</v>
      </c>
      <c r="D9" s="44">
        <v>134500</v>
      </c>
      <c r="E9" s="42">
        <v>2832.0320000000002</v>
      </c>
      <c r="F9" s="43">
        <v>4.1319033599172803</v>
      </c>
      <c r="G9" s="42">
        <v>-2173.9913999999999</v>
      </c>
      <c r="H9" s="42">
        <v>-3.1718294037960302</v>
      </c>
      <c r="I9" s="45"/>
    </row>
    <row r="10" spans="1:11" x14ac:dyDescent="0.2">
      <c r="A10" s="41" t="s">
        <v>126</v>
      </c>
      <c r="B10" s="41" t="s">
        <v>125</v>
      </c>
      <c r="C10" s="41" t="s">
        <v>127</v>
      </c>
      <c r="D10" s="44">
        <v>266100</v>
      </c>
      <c r="E10" s="42">
        <v>2637.5832</v>
      </c>
      <c r="F10" s="43">
        <v>3.8482047117198399</v>
      </c>
      <c r="G10" s="42">
        <v>-1064.3599999999999</v>
      </c>
      <c r="H10" s="42">
        <v>-1.5528894659952879</v>
      </c>
      <c r="I10" s="45"/>
    </row>
    <row r="11" spans="1:11" x14ac:dyDescent="0.2">
      <c r="A11" s="41" t="s">
        <v>308</v>
      </c>
      <c r="B11" s="41" t="s">
        <v>307</v>
      </c>
      <c r="C11" s="41" t="s">
        <v>127</v>
      </c>
      <c r="D11" s="44">
        <v>110000</v>
      </c>
      <c r="E11" s="42">
        <v>2421.21</v>
      </c>
      <c r="F11" s="43">
        <v>3.5325186064512399</v>
      </c>
      <c r="G11" s="42">
        <v>-2430.12</v>
      </c>
      <c r="H11" s="42">
        <v>-3.5455181978883599</v>
      </c>
      <c r="I11" s="45"/>
    </row>
    <row r="12" spans="1:11" x14ac:dyDescent="0.2">
      <c r="A12" s="41" t="s">
        <v>132</v>
      </c>
      <c r="B12" s="41" t="s">
        <v>131</v>
      </c>
      <c r="C12" s="41" t="s">
        <v>127</v>
      </c>
      <c r="D12" s="44">
        <v>176900</v>
      </c>
      <c r="E12" s="42">
        <v>2375.5900999999999</v>
      </c>
      <c r="F12" s="43">
        <v>3.4659596770009</v>
      </c>
      <c r="G12" s="42">
        <v>-1626.1224</v>
      </c>
      <c r="H12" s="42">
        <v>-2.3724945933509001</v>
      </c>
      <c r="I12" s="45"/>
    </row>
    <row r="13" spans="1:11" x14ac:dyDescent="0.2">
      <c r="A13" s="41" t="s">
        <v>158</v>
      </c>
      <c r="B13" s="41" t="s">
        <v>157</v>
      </c>
      <c r="C13" s="41" t="s">
        <v>159</v>
      </c>
      <c r="D13" s="44">
        <v>710000</v>
      </c>
      <c r="E13" s="42">
        <v>2339.8049999999998</v>
      </c>
      <c r="F13" s="43">
        <v>3.4137496119575101</v>
      </c>
      <c r="G13" s="42">
        <v>-1730.691</v>
      </c>
      <c r="H13" s="42">
        <v>-2.5250590240077102</v>
      </c>
      <c r="I13" s="45"/>
    </row>
    <row r="14" spans="1:11" x14ac:dyDescent="0.2">
      <c r="A14" s="41" t="s">
        <v>152</v>
      </c>
      <c r="B14" s="41" t="s">
        <v>151</v>
      </c>
      <c r="C14" s="41" t="s">
        <v>153</v>
      </c>
      <c r="D14" s="44">
        <v>60000</v>
      </c>
      <c r="E14" s="42">
        <v>2225.52</v>
      </c>
      <c r="F14" s="43">
        <v>3.2470090611840199</v>
      </c>
      <c r="G14" s="42">
        <v>-1859.2331999999999</v>
      </c>
      <c r="H14" s="42">
        <v>-2.7126006718673201</v>
      </c>
      <c r="I14" s="45"/>
    </row>
    <row r="15" spans="1:11" x14ac:dyDescent="0.2">
      <c r="A15" s="41" t="s">
        <v>214</v>
      </c>
      <c r="B15" s="41" t="s">
        <v>213</v>
      </c>
      <c r="C15" s="41" t="s">
        <v>189</v>
      </c>
      <c r="D15" s="44">
        <v>46500</v>
      </c>
      <c r="E15" s="42">
        <v>2040.7455</v>
      </c>
      <c r="F15" s="43">
        <v>2.9774251096689799</v>
      </c>
      <c r="G15" s="42">
        <v>-1852.914</v>
      </c>
      <c r="H15" s="42">
        <v>-2.7033810289706302</v>
      </c>
      <c r="I15" s="45"/>
    </row>
    <row r="16" spans="1:11" x14ac:dyDescent="0.2">
      <c r="A16" s="41" t="s">
        <v>129</v>
      </c>
      <c r="B16" s="41" t="s">
        <v>128</v>
      </c>
      <c r="C16" s="41" t="s">
        <v>130</v>
      </c>
      <c r="D16" s="44">
        <v>35800</v>
      </c>
      <c r="E16" s="42">
        <v>1461.893</v>
      </c>
      <c r="F16" s="43">
        <v>2.1328857154649201</v>
      </c>
      <c r="G16" s="42">
        <v>-632.63585</v>
      </c>
      <c r="H16" s="42">
        <v>-0.92300870689989489</v>
      </c>
      <c r="I16" s="45"/>
    </row>
    <row r="17" spans="1:9" x14ac:dyDescent="0.2">
      <c r="A17" s="41" t="s">
        <v>261</v>
      </c>
      <c r="B17" s="41" t="s">
        <v>260</v>
      </c>
      <c r="C17" s="41" t="s">
        <v>183</v>
      </c>
      <c r="D17" s="44">
        <v>35700</v>
      </c>
      <c r="E17" s="42">
        <v>1446.3855000000001</v>
      </c>
      <c r="F17" s="43">
        <v>2.11026044450968</v>
      </c>
      <c r="G17" s="42">
        <v>-1451.2764</v>
      </c>
      <c r="H17" s="42">
        <v>-2.1173962135062898</v>
      </c>
      <c r="I17" s="45"/>
    </row>
    <row r="18" spans="1:9" x14ac:dyDescent="0.2">
      <c r="A18" s="41" t="s">
        <v>310</v>
      </c>
      <c r="B18" s="41" t="s">
        <v>309</v>
      </c>
      <c r="C18" s="41" t="s">
        <v>127</v>
      </c>
      <c r="D18" s="44">
        <v>330200</v>
      </c>
      <c r="E18" s="42">
        <v>1042.7716</v>
      </c>
      <c r="F18" s="43">
        <v>1.5213922292072699</v>
      </c>
      <c r="G18" s="42">
        <v>-1046.4038</v>
      </c>
      <c r="H18" s="42">
        <v>-1.5266915688276901</v>
      </c>
      <c r="I18" s="45"/>
    </row>
    <row r="19" spans="1:9" x14ac:dyDescent="0.2">
      <c r="A19" s="41" t="s">
        <v>312</v>
      </c>
      <c r="B19" s="41" t="s">
        <v>311</v>
      </c>
      <c r="C19" s="41" t="s">
        <v>135</v>
      </c>
      <c r="D19" s="44">
        <v>9649125</v>
      </c>
      <c r="E19" s="42">
        <v>1038.24585</v>
      </c>
      <c r="F19" s="43">
        <v>1.51478921002135</v>
      </c>
      <c r="G19" s="42">
        <v>-1045.0002374999999</v>
      </c>
      <c r="H19" s="42">
        <v>-1.5246437866664699</v>
      </c>
      <c r="I19" s="45"/>
    </row>
    <row r="20" spans="1:9" x14ac:dyDescent="0.2">
      <c r="A20" s="41" t="s">
        <v>173</v>
      </c>
      <c r="B20" s="41" t="s">
        <v>172</v>
      </c>
      <c r="C20" s="41" t="s">
        <v>174</v>
      </c>
      <c r="D20" s="44">
        <v>132300</v>
      </c>
      <c r="E20" s="42">
        <v>992.05155000000002</v>
      </c>
      <c r="F20" s="43">
        <v>1.4473922373250501</v>
      </c>
      <c r="G20" s="42">
        <v>-613.87810000000002</v>
      </c>
      <c r="H20" s="42">
        <v>-0.89564135714908399</v>
      </c>
      <c r="I20" s="45"/>
    </row>
    <row r="21" spans="1:9" x14ac:dyDescent="0.2">
      <c r="A21" s="41" t="s">
        <v>161</v>
      </c>
      <c r="B21" s="41" t="s">
        <v>160</v>
      </c>
      <c r="C21" s="41" t="s">
        <v>162</v>
      </c>
      <c r="D21" s="44">
        <v>13750</v>
      </c>
      <c r="E21" s="42">
        <v>968.34375</v>
      </c>
      <c r="F21" s="43">
        <v>1.41280281938195</v>
      </c>
      <c r="G21" s="42">
        <v>-584.80124999999998</v>
      </c>
      <c r="H21" s="42">
        <v>-0.85321855464868501</v>
      </c>
      <c r="I21" s="45"/>
    </row>
    <row r="22" spans="1:9" x14ac:dyDescent="0.2">
      <c r="A22" s="41" t="s">
        <v>140</v>
      </c>
      <c r="B22" s="41" t="s">
        <v>139</v>
      </c>
      <c r="C22" s="41" t="s">
        <v>141</v>
      </c>
      <c r="D22" s="44">
        <v>56604</v>
      </c>
      <c r="E22" s="42">
        <v>914.38101600000005</v>
      </c>
      <c r="F22" s="43">
        <v>1.3340717874144701</v>
      </c>
      <c r="G22" s="42"/>
      <c r="H22" s="42"/>
      <c r="I22" s="45"/>
    </row>
    <row r="23" spans="1:9" x14ac:dyDescent="0.2">
      <c r="A23" s="41" t="s">
        <v>263</v>
      </c>
      <c r="B23" s="41" t="s">
        <v>262</v>
      </c>
      <c r="C23" s="41" t="s">
        <v>159</v>
      </c>
      <c r="D23" s="44">
        <v>226200</v>
      </c>
      <c r="E23" s="42">
        <v>858.65520000000004</v>
      </c>
      <c r="F23" s="43">
        <v>1.2527684383122899</v>
      </c>
      <c r="G23" s="42">
        <v>-864.19709999999998</v>
      </c>
      <c r="H23" s="42">
        <v>-1.26085400910751</v>
      </c>
      <c r="I23" s="45"/>
    </row>
    <row r="24" spans="1:9" x14ac:dyDescent="0.2">
      <c r="A24" s="41" t="s">
        <v>314</v>
      </c>
      <c r="B24" s="41" t="s">
        <v>313</v>
      </c>
      <c r="C24" s="41" t="s">
        <v>141</v>
      </c>
      <c r="D24" s="44">
        <v>51600</v>
      </c>
      <c r="E24" s="42">
        <v>820.90440000000001</v>
      </c>
      <c r="F24" s="43">
        <v>1.1976904387135701</v>
      </c>
      <c r="G24" s="42">
        <v>-825.54840000000002</v>
      </c>
      <c r="H24" s="42">
        <v>-1.20446598334141</v>
      </c>
      <c r="I24" s="45"/>
    </row>
    <row r="25" spans="1:9" x14ac:dyDescent="0.2">
      <c r="A25" s="41" t="s">
        <v>316</v>
      </c>
      <c r="B25" s="41" t="s">
        <v>315</v>
      </c>
      <c r="C25" s="41" t="s">
        <v>127</v>
      </c>
      <c r="D25" s="44">
        <v>263250</v>
      </c>
      <c r="E25" s="42">
        <v>778.95675000000006</v>
      </c>
      <c r="F25" s="43">
        <v>1.13648928139062</v>
      </c>
      <c r="G25" s="42">
        <v>-784.09012499999994</v>
      </c>
      <c r="H25" s="42">
        <v>-1.14397881872996</v>
      </c>
      <c r="I25" s="45"/>
    </row>
    <row r="26" spans="1:9" x14ac:dyDescent="0.2">
      <c r="A26" s="41" t="s">
        <v>155</v>
      </c>
      <c r="B26" s="41" t="s">
        <v>154</v>
      </c>
      <c r="C26" s="41" t="s">
        <v>156</v>
      </c>
      <c r="D26" s="44">
        <v>6500</v>
      </c>
      <c r="E26" s="42">
        <v>765.96</v>
      </c>
      <c r="F26" s="43">
        <v>1.11752716691133</v>
      </c>
      <c r="G26" s="42">
        <v>-592.85</v>
      </c>
      <c r="H26" s="42">
        <v>-0.86496159186300103</v>
      </c>
      <c r="I26" s="45"/>
    </row>
    <row r="27" spans="1:9" x14ac:dyDescent="0.2">
      <c r="A27" s="41" t="s">
        <v>318</v>
      </c>
      <c r="B27" s="41" t="s">
        <v>317</v>
      </c>
      <c r="C27" s="41" t="s">
        <v>220</v>
      </c>
      <c r="D27" s="44">
        <v>253800</v>
      </c>
      <c r="E27" s="42">
        <v>748.58309999999994</v>
      </c>
      <c r="F27" s="43">
        <v>1.0921744620354901</v>
      </c>
      <c r="G27" s="42">
        <v>-755.14077500000008</v>
      </c>
      <c r="H27" s="42">
        <v>-1.1017420373191529</v>
      </c>
      <c r="I27" s="45"/>
    </row>
    <row r="28" spans="1:9" x14ac:dyDescent="0.2">
      <c r="A28" s="41" t="s">
        <v>265</v>
      </c>
      <c r="B28" s="41" t="s">
        <v>264</v>
      </c>
      <c r="C28" s="41" t="s">
        <v>165</v>
      </c>
      <c r="D28" s="44">
        <v>44250</v>
      </c>
      <c r="E28" s="42">
        <v>668.75025000000005</v>
      </c>
      <c r="F28" s="43">
        <v>0.97569921700055695</v>
      </c>
      <c r="G28" s="42">
        <v>-443.54700000000003</v>
      </c>
      <c r="H28" s="42">
        <v>-0.64713016646041799</v>
      </c>
      <c r="I28" s="45"/>
    </row>
    <row r="29" spans="1:9" x14ac:dyDescent="0.2">
      <c r="A29" s="41" t="s">
        <v>320</v>
      </c>
      <c r="B29" s="41" t="s">
        <v>319</v>
      </c>
      <c r="C29" s="41" t="s">
        <v>135</v>
      </c>
      <c r="D29" s="44">
        <v>149600</v>
      </c>
      <c r="E29" s="42">
        <v>626.45000000000005</v>
      </c>
      <c r="F29" s="43">
        <v>0.91398362017808399</v>
      </c>
      <c r="G29" s="42">
        <v>-630.11519999999996</v>
      </c>
      <c r="H29" s="42">
        <v>-0.91933110643345395</v>
      </c>
      <c r="I29" s="45"/>
    </row>
    <row r="30" spans="1:9" x14ac:dyDescent="0.2">
      <c r="A30" s="41" t="s">
        <v>149</v>
      </c>
      <c r="B30" s="41" t="s">
        <v>148</v>
      </c>
      <c r="C30" s="41" t="s">
        <v>150</v>
      </c>
      <c r="D30" s="44">
        <v>210000</v>
      </c>
      <c r="E30" s="42">
        <v>583.90499999999997</v>
      </c>
      <c r="F30" s="43">
        <v>0.851910935813048</v>
      </c>
      <c r="G30" s="42"/>
      <c r="H30" s="42"/>
      <c r="I30" s="45"/>
    </row>
    <row r="31" spans="1:9" x14ac:dyDescent="0.2">
      <c r="A31" s="41" t="s">
        <v>170</v>
      </c>
      <c r="B31" s="41" t="s">
        <v>169</v>
      </c>
      <c r="C31" s="41" t="s">
        <v>171</v>
      </c>
      <c r="D31" s="44">
        <v>8000</v>
      </c>
      <c r="E31" s="42">
        <v>482.48</v>
      </c>
      <c r="F31" s="43">
        <v>0.70393298278158201</v>
      </c>
      <c r="G31" s="42"/>
      <c r="H31" s="42"/>
      <c r="I31" s="45"/>
    </row>
    <row r="32" spans="1:9" x14ac:dyDescent="0.2">
      <c r="A32" s="41" t="s">
        <v>322</v>
      </c>
      <c r="B32" s="41" t="s">
        <v>321</v>
      </c>
      <c r="C32" s="41" t="s">
        <v>192</v>
      </c>
      <c r="D32" s="44">
        <v>112000</v>
      </c>
      <c r="E32" s="42">
        <v>451.36</v>
      </c>
      <c r="F32" s="43">
        <v>0.65852924703261195</v>
      </c>
      <c r="G32" s="42">
        <v>-454.048</v>
      </c>
      <c r="H32" s="42">
        <v>-0.66245100929781897</v>
      </c>
      <c r="I32" s="45"/>
    </row>
    <row r="33" spans="1:9" x14ac:dyDescent="0.2">
      <c r="A33" s="41" t="s">
        <v>324</v>
      </c>
      <c r="B33" s="41" t="s">
        <v>323</v>
      </c>
      <c r="C33" s="41" t="s">
        <v>220</v>
      </c>
      <c r="D33" s="44">
        <v>123500</v>
      </c>
      <c r="E33" s="42">
        <v>438.91899999999998</v>
      </c>
      <c r="F33" s="43">
        <v>0.64037796565559002</v>
      </c>
      <c r="G33" s="42">
        <v>-441.01850000000002</v>
      </c>
      <c r="H33" s="42">
        <v>-0.64344111293081396</v>
      </c>
      <c r="I33" s="45"/>
    </row>
    <row r="34" spans="1:9" x14ac:dyDescent="0.2">
      <c r="A34" s="41" t="s">
        <v>326</v>
      </c>
      <c r="B34" s="41" t="s">
        <v>325</v>
      </c>
      <c r="C34" s="41" t="s">
        <v>156</v>
      </c>
      <c r="D34" s="44">
        <v>76650</v>
      </c>
      <c r="E34" s="42">
        <v>426.442275</v>
      </c>
      <c r="F34" s="43">
        <v>0.62217456189875997</v>
      </c>
      <c r="G34" s="42">
        <v>-428.4735</v>
      </c>
      <c r="H34" s="42">
        <v>-0.62513809670424503</v>
      </c>
      <c r="I34" s="45"/>
    </row>
    <row r="35" spans="1:9" x14ac:dyDescent="0.2">
      <c r="A35" s="41" t="s">
        <v>145</v>
      </c>
      <c r="B35" s="41" t="s">
        <v>144</v>
      </c>
      <c r="C35" s="41" t="s">
        <v>127</v>
      </c>
      <c r="D35" s="44">
        <v>42700</v>
      </c>
      <c r="E35" s="42">
        <v>419.39940000000001</v>
      </c>
      <c r="F35" s="43">
        <v>0.61189908518240299</v>
      </c>
      <c r="G35" s="42"/>
      <c r="H35" s="42"/>
      <c r="I35" s="45"/>
    </row>
    <row r="36" spans="1:9" x14ac:dyDescent="0.2">
      <c r="A36" s="41" t="s">
        <v>201</v>
      </c>
      <c r="B36" s="41" t="s">
        <v>200</v>
      </c>
      <c r="C36" s="41" t="s">
        <v>153</v>
      </c>
      <c r="D36" s="44">
        <v>2500</v>
      </c>
      <c r="E36" s="42">
        <v>417.42500000000001</v>
      </c>
      <c r="F36" s="43">
        <v>0.60901845742331695</v>
      </c>
      <c r="G36" s="42">
        <v>-84.04</v>
      </c>
      <c r="H36" s="42">
        <v>-0.122613430345225</v>
      </c>
      <c r="I36" s="45"/>
    </row>
    <row r="37" spans="1:9" x14ac:dyDescent="0.2">
      <c r="A37" s="41" t="s">
        <v>147</v>
      </c>
      <c r="B37" s="41" t="s">
        <v>146</v>
      </c>
      <c r="C37" s="41" t="s">
        <v>141</v>
      </c>
      <c r="D37" s="44">
        <v>25000</v>
      </c>
      <c r="E37" s="42">
        <v>405.82499999999999</v>
      </c>
      <c r="F37" s="43">
        <v>0.59209418574310901</v>
      </c>
      <c r="G37" s="42"/>
      <c r="H37" s="42"/>
      <c r="I37" s="45"/>
    </row>
    <row r="38" spans="1:9" x14ac:dyDescent="0.2">
      <c r="A38" s="41" t="s">
        <v>328</v>
      </c>
      <c r="B38" s="41" t="s">
        <v>327</v>
      </c>
      <c r="C38" s="41" t="s">
        <v>138</v>
      </c>
      <c r="D38" s="44">
        <v>81000</v>
      </c>
      <c r="E38" s="42">
        <v>404.23050000000001</v>
      </c>
      <c r="F38" s="43">
        <v>0.58976782788155002</v>
      </c>
      <c r="G38" s="42">
        <v>-405.89100000000002</v>
      </c>
      <c r="H38" s="42">
        <v>-0.59219047901301403</v>
      </c>
      <c r="I38" s="45"/>
    </row>
    <row r="39" spans="1:9" x14ac:dyDescent="0.2">
      <c r="A39" s="41" t="s">
        <v>219</v>
      </c>
      <c r="B39" s="41" t="s">
        <v>218</v>
      </c>
      <c r="C39" s="41" t="s">
        <v>220</v>
      </c>
      <c r="D39" s="44">
        <v>23000</v>
      </c>
      <c r="E39" s="42">
        <v>391.50599999999997</v>
      </c>
      <c r="F39" s="43">
        <v>0.57120292314061905</v>
      </c>
      <c r="G39" s="42"/>
      <c r="H39" s="42"/>
      <c r="I39" s="45"/>
    </row>
    <row r="40" spans="1:9" x14ac:dyDescent="0.2">
      <c r="A40" s="41" t="s">
        <v>167</v>
      </c>
      <c r="B40" s="41" t="s">
        <v>166</v>
      </c>
      <c r="C40" s="41" t="s">
        <v>168</v>
      </c>
      <c r="D40" s="44">
        <v>20000</v>
      </c>
      <c r="E40" s="42">
        <v>365.12</v>
      </c>
      <c r="F40" s="43">
        <v>0.53270604102389996</v>
      </c>
      <c r="G40" s="42"/>
      <c r="H40" s="42"/>
      <c r="I40" s="45"/>
    </row>
    <row r="41" spans="1:9" x14ac:dyDescent="0.2">
      <c r="A41" s="41" t="s">
        <v>330</v>
      </c>
      <c r="B41" s="41" t="s">
        <v>329</v>
      </c>
      <c r="C41" s="41" t="s">
        <v>159</v>
      </c>
      <c r="D41" s="44">
        <v>134900</v>
      </c>
      <c r="E41" s="42">
        <v>356.94540000000001</v>
      </c>
      <c r="F41" s="43">
        <v>0.52077939005174301</v>
      </c>
      <c r="G41" s="42">
        <v>-358.2944</v>
      </c>
      <c r="H41" s="42">
        <v>-0.52274756612903595</v>
      </c>
      <c r="I41" s="45"/>
    </row>
    <row r="42" spans="1:9" x14ac:dyDescent="0.2">
      <c r="A42" s="41" t="s">
        <v>332</v>
      </c>
      <c r="B42" s="41" t="s">
        <v>331</v>
      </c>
      <c r="C42" s="41" t="s">
        <v>127</v>
      </c>
      <c r="D42" s="44">
        <v>222750</v>
      </c>
      <c r="E42" s="42">
        <v>345.06202500000001</v>
      </c>
      <c r="F42" s="43">
        <v>0.50344167738124401</v>
      </c>
      <c r="G42" s="42">
        <v>-345.552075</v>
      </c>
      <c r="H42" s="42">
        <v>-0.50415665491028605</v>
      </c>
      <c r="I42" s="45"/>
    </row>
    <row r="43" spans="1:9" x14ac:dyDescent="0.2">
      <c r="A43" s="41" t="s">
        <v>334</v>
      </c>
      <c r="B43" s="41" t="s">
        <v>333</v>
      </c>
      <c r="C43" s="41" t="s">
        <v>204</v>
      </c>
      <c r="D43" s="44">
        <v>17050</v>
      </c>
      <c r="E43" s="42">
        <v>341.75020000000001</v>
      </c>
      <c r="F43" s="43">
        <v>0.498609761341822</v>
      </c>
      <c r="G43" s="42">
        <v>-343.9667</v>
      </c>
      <c r="H43" s="42">
        <v>-0.50184361032278502</v>
      </c>
      <c r="I43" s="45"/>
    </row>
    <row r="44" spans="1:9" x14ac:dyDescent="0.2">
      <c r="A44" s="41" t="s">
        <v>336</v>
      </c>
      <c r="B44" s="41" t="s">
        <v>335</v>
      </c>
      <c r="C44" s="41" t="s">
        <v>141</v>
      </c>
      <c r="D44" s="44">
        <v>10150</v>
      </c>
      <c r="E44" s="42">
        <v>325.42930000000001</v>
      </c>
      <c r="F44" s="43">
        <v>0.47479774878445202</v>
      </c>
      <c r="G44" s="42">
        <v>-327.597375</v>
      </c>
      <c r="H44" s="42">
        <v>-0.47796094622609603</v>
      </c>
      <c r="I44" s="45"/>
    </row>
    <row r="45" spans="1:9" x14ac:dyDescent="0.2">
      <c r="A45" s="41" t="s">
        <v>338</v>
      </c>
      <c r="B45" s="41" t="s">
        <v>337</v>
      </c>
      <c r="C45" s="41" t="s">
        <v>220</v>
      </c>
      <c r="D45" s="44">
        <v>30000</v>
      </c>
      <c r="E45" s="42">
        <v>296.04000000000002</v>
      </c>
      <c r="F45" s="43">
        <v>0.43191908519039002</v>
      </c>
      <c r="G45" s="42">
        <v>-297.93</v>
      </c>
      <c r="H45" s="42">
        <v>-0.43467657428311401</v>
      </c>
      <c r="I45" s="45"/>
    </row>
    <row r="46" spans="1:9" x14ac:dyDescent="0.2">
      <c r="A46" s="41" t="s">
        <v>191</v>
      </c>
      <c r="B46" s="41" t="s">
        <v>190</v>
      </c>
      <c r="C46" s="41" t="s">
        <v>192</v>
      </c>
      <c r="D46" s="44">
        <v>12000</v>
      </c>
      <c r="E46" s="42">
        <v>277.90800000000002</v>
      </c>
      <c r="F46" s="43">
        <v>0.40546469776750099</v>
      </c>
      <c r="G46" s="42"/>
      <c r="H46" s="42"/>
      <c r="I46" s="45"/>
    </row>
    <row r="47" spans="1:9" x14ac:dyDescent="0.2">
      <c r="A47" s="41" t="s">
        <v>340</v>
      </c>
      <c r="B47" s="41" t="s">
        <v>339</v>
      </c>
      <c r="C47" s="41" t="s">
        <v>220</v>
      </c>
      <c r="D47" s="44">
        <v>12500</v>
      </c>
      <c r="E47" s="42">
        <v>254.98750000000001</v>
      </c>
      <c r="F47" s="43">
        <v>0.37202394181524301</v>
      </c>
      <c r="G47" s="42">
        <v>-255.875</v>
      </c>
      <c r="H47" s="42">
        <v>-0.37331879449767302</v>
      </c>
      <c r="I47" s="45"/>
    </row>
    <row r="48" spans="1:9" x14ac:dyDescent="0.2">
      <c r="A48" s="41" t="s">
        <v>164</v>
      </c>
      <c r="B48" s="41" t="s">
        <v>163</v>
      </c>
      <c r="C48" s="41" t="s">
        <v>165</v>
      </c>
      <c r="D48" s="44">
        <v>14000</v>
      </c>
      <c r="E48" s="42">
        <v>240.75800000000001</v>
      </c>
      <c r="F48" s="43">
        <v>0.35126325872269998</v>
      </c>
      <c r="G48" s="42">
        <v>-242.04599999999999</v>
      </c>
      <c r="H48" s="42">
        <v>-0.353142436474778</v>
      </c>
      <c r="I48" s="45"/>
    </row>
    <row r="49" spans="1:9" x14ac:dyDescent="0.2">
      <c r="A49" s="41" t="s">
        <v>242</v>
      </c>
      <c r="B49" s="41" t="s">
        <v>241</v>
      </c>
      <c r="C49" s="41" t="s">
        <v>183</v>
      </c>
      <c r="D49" s="44">
        <v>88000</v>
      </c>
      <c r="E49" s="42">
        <v>221.98</v>
      </c>
      <c r="F49" s="43">
        <v>0.32386636444589501</v>
      </c>
      <c r="G49" s="42"/>
      <c r="H49" s="42"/>
      <c r="I49" s="45"/>
    </row>
    <row r="50" spans="1:9" x14ac:dyDescent="0.2">
      <c r="A50" s="41" t="s">
        <v>342</v>
      </c>
      <c r="B50" s="41" t="s">
        <v>341</v>
      </c>
      <c r="C50" s="41" t="s">
        <v>127</v>
      </c>
      <c r="D50" s="44">
        <v>140400</v>
      </c>
      <c r="E50" s="42">
        <v>204.73128</v>
      </c>
      <c r="F50" s="43">
        <v>0.29870067277211698</v>
      </c>
      <c r="G50" s="42">
        <v>-206.00891999999999</v>
      </c>
      <c r="H50" s="42">
        <v>-0.30056473539879802</v>
      </c>
      <c r="I50" s="45"/>
    </row>
    <row r="51" spans="1:9" x14ac:dyDescent="0.2">
      <c r="A51" s="41" t="s">
        <v>176</v>
      </c>
      <c r="B51" s="41" t="s">
        <v>175</v>
      </c>
      <c r="C51" s="41" t="s">
        <v>177</v>
      </c>
      <c r="D51" s="44">
        <v>93500</v>
      </c>
      <c r="E51" s="42">
        <v>168.37479999999999</v>
      </c>
      <c r="F51" s="43">
        <v>0.24565697062935701</v>
      </c>
      <c r="G51" s="42">
        <v>-169.2911</v>
      </c>
      <c r="H51" s="42">
        <v>-0.2469938421932</v>
      </c>
      <c r="I51" s="45"/>
    </row>
    <row r="52" spans="1:9" x14ac:dyDescent="0.2">
      <c r="A52" s="41" t="s">
        <v>206</v>
      </c>
      <c r="B52" s="41" t="s">
        <v>205</v>
      </c>
      <c r="C52" s="41" t="s">
        <v>207</v>
      </c>
      <c r="D52" s="44">
        <v>18000</v>
      </c>
      <c r="E52" s="42">
        <v>135.108</v>
      </c>
      <c r="F52" s="43">
        <v>0.19712107742839899</v>
      </c>
      <c r="G52" s="42"/>
      <c r="H52" s="42"/>
      <c r="I52" s="45"/>
    </row>
    <row r="53" spans="1:9" x14ac:dyDescent="0.2">
      <c r="A53" s="41" t="s">
        <v>222</v>
      </c>
      <c r="B53" s="41" t="s">
        <v>221</v>
      </c>
      <c r="C53" s="41" t="s">
        <v>174</v>
      </c>
      <c r="D53" s="44">
        <v>6000</v>
      </c>
      <c r="E53" s="42">
        <v>117.726</v>
      </c>
      <c r="F53" s="43">
        <v>0.171760931708971</v>
      </c>
      <c r="G53" s="42"/>
      <c r="H53" s="42"/>
      <c r="I53" s="45"/>
    </row>
    <row r="54" spans="1:9" x14ac:dyDescent="0.2">
      <c r="A54" s="41" t="s">
        <v>188</v>
      </c>
      <c r="B54" s="41" t="s">
        <v>187</v>
      </c>
      <c r="C54" s="41" t="s">
        <v>189</v>
      </c>
      <c r="D54" s="44">
        <v>26000</v>
      </c>
      <c r="E54" s="42">
        <v>103.896</v>
      </c>
      <c r="F54" s="43">
        <v>0.15158311469713801</v>
      </c>
      <c r="G54" s="42"/>
      <c r="H54" s="42"/>
      <c r="I54" s="45"/>
    </row>
    <row r="55" spans="1:9" x14ac:dyDescent="0.2">
      <c r="A55" s="41" t="s">
        <v>344</v>
      </c>
      <c r="B55" s="41" t="s">
        <v>343</v>
      </c>
      <c r="C55" s="41" t="s">
        <v>141</v>
      </c>
      <c r="D55" s="44">
        <v>3375</v>
      </c>
      <c r="E55" s="42">
        <v>56.126249999999999</v>
      </c>
      <c r="F55" s="43">
        <v>8.1887577878553997E-2</v>
      </c>
      <c r="G55" s="42">
        <v>-56.328749999999999</v>
      </c>
      <c r="H55" s="42">
        <v>-8.2183023138488701E-2</v>
      </c>
      <c r="I55" s="45"/>
    </row>
    <row r="56" spans="1:9" x14ac:dyDescent="0.2">
      <c r="A56" s="41" t="s">
        <v>234</v>
      </c>
      <c r="B56" s="41" t="s">
        <v>233</v>
      </c>
      <c r="C56" s="41" t="s">
        <v>235</v>
      </c>
      <c r="D56" s="44">
        <v>2499</v>
      </c>
      <c r="E56" s="42">
        <v>38.911929000000001</v>
      </c>
      <c r="F56" s="43">
        <v>5.6772073965252703E-2</v>
      </c>
      <c r="G56" s="42"/>
      <c r="H56" s="42"/>
      <c r="I56" s="45"/>
    </row>
    <row r="57" spans="1:9" x14ac:dyDescent="0.2">
      <c r="A57" s="41" t="s">
        <v>346</v>
      </c>
      <c r="B57" s="41" t="s">
        <v>345</v>
      </c>
      <c r="C57" s="41" t="s">
        <v>177</v>
      </c>
      <c r="D57" s="44">
        <v>1350</v>
      </c>
      <c r="E57" s="42">
        <v>15.7248</v>
      </c>
      <c r="F57" s="43">
        <v>2.2942309251458799E-2</v>
      </c>
      <c r="G57" s="42">
        <v>-15.82605</v>
      </c>
      <c r="H57" s="42">
        <v>-2.3090031881426099E-2</v>
      </c>
      <c r="I57" s="45"/>
    </row>
    <row r="58" spans="1:9" x14ac:dyDescent="0.2">
      <c r="A58" s="41" t="s">
        <v>254</v>
      </c>
      <c r="B58" s="41" t="s">
        <v>1072</v>
      </c>
      <c r="C58" s="41" t="s">
        <v>171</v>
      </c>
      <c r="D58" s="44">
        <v>12000</v>
      </c>
      <c r="E58" s="42">
        <v>14.832000000000001</v>
      </c>
      <c r="F58" s="43">
        <v>2.1639723927657999E-2</v>
      </c>
      <c r="G58" s="42"/>
      <c r="H58" s="42"/>
      <c r="I58" s="45"/>
    </row>
    <row r="59" spans="1:9" x14ac:dyDescent="0.2">
      <c r="A59" s="40" t="s">
        <v>30</v>
      </c>
      <c r="B59" s="40"/>
      <c r="C59" s="40"/>
      <c r="D59" s="40"/>
      <c r="E59" s="46">
        <f>SUM(E7:E58)</f>
        <v>45080.543925000035</v>
      </c>
      <c r="F59" s="47">
        <f>SUM(F7:F58)</f>
        <v>65.772014903294163</v>
      </c>
      <c r="G59" s="46">
        <f>SUM(G7:G58)</f>
        <v>-33434.476107500006</v>
      </c>
      <c r="H59" s="46">
        <f>SUM(H7:H58)</f>
        <v>-48.780530786959055</v>
      </c>
      <c r="I59" s="40"/>
    </row>
    <row r="60" spans="1:9" x14ac:dyDescent="0.2">
      <c r="A60" s="41"/>
      <c r="B60" s="41"/>
      <c r="C60" s="41"/>
      <c r="D60" s="41"/>
      <c r="E60" s="42"/>
      <c r="F60" s="43"/>
      <c r="G60" s="42"/>
      <c r="H60" s="41"/>
      <c r="I60" s="41"/>
    </row>
    <row r="61" spans="1:9" x14ac:dyDescent="0.2">
      <c r="A61" s="40" t="s">
        <v>20</v>
      </c>
      <c r="B61" s="41"/>
      <c r="C61" s="41"/>
      <c r="D61" s="41"/>
      <c r="E61" s="42"/>
      <c r="F61" s="43"/>
      <c r="G61" s="42"/>
      <c r="H61" s="41"/>
      <c r="I61" s="41"/>
    </row>
    <row r="62" spans="1:9" x14ac:dyDescent="0.2">
      <c r="A62" s="40" t="s">
        <v>21</v>
      </c>
      <c r="B62" s="41"/>
      <c r="C62" s="41"/>
      <c r="D62" s="41"/>
      <c r="E62" s="42"/>
      <c r="F62" s="43"/>
      <c r="G62" s="42"/>
      <c r="H62" s="41"/>
      <c r="I62" s="41"/>
    </row>
    <row r="63" spans="1:9" x14ac:dyDescent="0.2">
      <c r="A63" s="41" t="s">
        <v>101</v>
      </c>
      <c r="B63" s="41" t="s">
        <v>100</v>
      </c>
      <c r="C63" s="41" t="s">
        <v>22</v>
      </c>
      <c r="D63" s="44">
        <v>2500</v>
      </c>
      <c r="E63" s="42">
        <v>2502.0013355999999</v>
      </c>
      <c r="F63" s="43">
        <v>3.65039227137376</v>
      </c>
      <c r="G63" s="45"/>
      <c r="H63" s="45"/>
      <c r="I63" s="45">
        <v>7.3766999999999996</v>
      </c>
    </row>
    <row r="64" spans="1:9" x14ac:dyDescent="0.2">
      <c r="A64" s="41" t="s">
        <v>26</v>
      </c>
      <c r="B64" s="41" t="s">
        <v>25</v>
      </c>
      <c r="C64" s="41" t="s">
        <v>27</v>
      </c>
      <c r="D64" s="44">
        <v>2327</v>
      </c>
      <c r="E64" s="42">
        <v>2498.2555649999999</v>
      </c>
      <c r="F64" s="43">
        <v>3.64492723350426</v>
      </c>
      <c r="G64" s="45"/>
      <c r="H64" s="45"/>
      <c r="I64" s="45">
        <v>8.2303999999999995</v>
      </c>
    </row>
    <row r="65" spans="1:9" x14ac:dyDescent="0.2">
      <c r="A65" s="41" t="s">
        <v>92</v>
      </c>
      <c r="B65" s="41" t="s">
        <v>91</v>
      </c>
      <c r="C65" s="41" t="s">
        <v>93</v>
      </c>
      <c r="D65" s="44">
        <v>2000</v>
      </c>
      <c r="E65" s="42">
        <v>2166.7012602999998</v>
      </c>
      <c r="F65" s="43">
        <v>3.16119317061762</v>
      </c>
      <c r="G65" s="45"/>
      <c r="H65" s="45"/>
      <c r="I65" s="45">
        <v>7.59</v>
      </c>
    </row>
    <row r="66" spans="1:9" x14ac:dyDescent="0.2">
      <c r="A66" s="41" t="s">
        <v>76</v>
      </c>
      <c r="B66" s="41" t="s">
        <v>75</v>
      </c>
      <c r="C66" s="41" t="s">
        <v>22</v>
      </c>
      <c r="D66" s="44">
        <v>1000</v>
      </c>
      <c r="E66" s="42">
        <v>1053.1905205</v>
      </c>
      <c r="F66" s="43">
        <v>1.5365933189621399</v>
      </c>
      <c r="G66" s="45"/>
      <c r="H66" s="45"/>
      <c r="I66" s="45">
        <v>7.7</v>
      </c>
    </row>
    <row r="67" spans="1:9" x14ac:dyDescent="0.2">
      <c r="A67" s="41" t="s">
        <v>29</v>
      </c>
      <c r="B67" s="41" t="s">
        <v>28</v>
      </c>
      <c r="C67" s="41" t="s">
        <v>27</v>
      </c>
      <c r="D67" s="44">
        <v>800</v>
      </c>
      <c r="E67" s="42">
        <v>856.25919999999996</v>
      </c>
      <c r="F67" s="43">
        <v>1.2492727008169699</v>
      </c>
      <c r="G67" s="45"/>
      <c r="H67" s="45"/>
      <c r="I67" s="45">
        <v>8.1828000000000003</v>
      </c>
    </row>
    <row r="68" spans="1:9" x14ac:dyDescent="0.2">
      <c r="A68" s="41" t="s">
        <v>103</v>
      </c>
      <c r="B68" s="41" t="s">
        <v>102</v>
      </c>
      <c r="C68" s="41" t="s">
        <v>22</v>
      </c>
      <c r="D68" s="44">
        <v>500</v>
      </c>
      <c r="E68" s="42">
        <v>513.5607589</v>
      </c>
      <c r="F68" s="43">
        <v>0.74927946619973795</v>
      </c>
      <c r="G68" s="45"/>
      <c r="H68" s="45"/>
      <c r="I68" s="45">
        <v>7.1349999999999998</v>
      </c>
    </row>
    <row r="69" spans="1:9" x14ac:dyDescent="0.2">
      <c r="A69" s="41" t="s">
        <v>99</v>
      </c>
      <c r="B69" s="41" t="s">
        <v>98</v>
      </c>
      <c r="C69" s="41" t="s">
        <v>22</v>
      </c>
      <c r="D69" s="44">
        <v>500</v>
      </c>
      <c r="E69" s="42">
        <v>282.09949999999998</v>
      </c>
      <c r="F69" s="43">
        <v>0.41158004990091401</v>
      </c>
      <c r="G69" s="45"/>
      <c r="H69" s="45"/>
      <c r="I69" s="45">
        <v>6.69</v>
      </c>
    </row>
    <row r="70" spans="1:9" x14ac:dyDescent="0.2">
      <c r="A70" s="40" t="s">
        <v>30</v>
      </c>
      <c r="B70" s="40"/>
      <c r="C70" s="40"/>
      <c r="D70" s="40"/>
      <c r="E70" s="46">
        <f>SUM(E62:E69)</f>
        <v>9872.0681402999999</v>
      </c>
      <c r="F70" s="47">
        <f>SUM(F62:F69)</f>
        <v>14.403238211375402</v>
      </c>
      <c r="G70" s="46"/>
      <c r="H70" s="40"/>
      <c r="I70" s="40"/>
    </row>
    <row r="71" spans="1:9" x14ac:dyDescent="0.2">
      <c r="A71" s="41"/>
      <c r="B71" s="41"/>
      <c r="C71" s="41"/>
      <c r="D71" s="41"/>
      <c r="E71" s="42"/>
      <c r="F71" s="43"/>
      <c r="G71" s="42"/>
      <c r="H71" s="41"/>
      <c r="I71" s="41"/>
    </row>
    <row r="72" spans="1:9" x14ac:dyDescent="0.2">
      <c r="A72" s="40" t="s">
        <v>39</v>
      </c>
      <c r="B72" s="41"/>
      <c r="C72" s="41"/>
      <c r="D72" s="41"/>
      <c r="E72" s="42"/>
      <c r="F72" s="43"/>
      <c r="G72" s="42"/>
      <c r="H72" s="41"/>
      <c r="I72" s="41"/>
    </row>
    <row r="73" spans="1:9" x14ac:dyDescent="0.2">
      <c r="A73" s="41" t="s">
        <v>72</v>
      </c>
      <c r="B73" s="41" t="s">
        <v>71</v>
      </c>
      <c r="C73" s="41" t="s">
        <v>40</v>
      </c>
      <c r="D73" s="44">
        <v>3000000</v>
      </c>
      <c r="E73" s="42">
        <v>2874.5120000000002</v>
      </c>
      <c r="F73" s="43">
        <v>4.1938812100013498</v>
      </c>
      <c r="G73" s="45"/>
      <c r="H73" s="45"/>
      <c r="I73" s="45">
        <v>7.4732188124500096</v>
      </c>
    </row>
    <row r="74" spans="1:9" x14ac:dyDescent="0.2">
      <c r="A74" s="41" t="s">
        <v>348</v>
      </c>
      <c r="B74" s="41" t="s">
        <v>347</v>
      </c>
      <c r="C74" s="41" t="s">
        <v>40</v>
      </c>
      <c r="D74" s="44">
        <v>2500000</v>
      </c>
      <c r="E74" s="42">
        <v>2634.1702777999999</v>
      </c>
      <c r="F74" s="43">
        <v>3.8432252959839599</v>
      </c>
      <c r="G74" s="45"/>
      <c r="H74" s="45"/>
      <c r="I74" s="45">
        <v>5.8966770860500004</v>
      </c>
    </row>
    <row r="75" spans="1:9" x14ac:dyDescent="0.2">
      <c r="A75" s="41" t="s">
        <v>78</v>
      </c>
      <c r="B75" s="41" t="s">
        <v>77</v>
      </c>
      <c r="C75" s="41" t="s">
        <v>40</v>
      </c>
      <c r="D75" s="44">
        <v>2500000</v>
      </c>
      <c r="E75" s="42">
        <v>2534.5949999999998</v>
      </c>
      <c r="F75" s="43">
        <v>3.69794606718057</v>
      </c>
      <c r="G75" s="45"/>
      <c r="H75" s="45"/>
      <c r="I75" s="45">
        <v>7.5175884999999996</v>
      </c>
    </row>
    <row r="76" spans="1:9" x14ac:dyDescent="0.2">
      <c r="A76" s="41" t="s">
        <v>80</v>
      </c>
      <c r="B76" s="41" t="s">
        <v>79</v>
      </c>
      <c r="C76" s="41" t="s">
        <v>40</v>
      </c>
      <c r="D76" s="44">
        <v>2000000</v>
      </c>
      <c r="E76" s="42">
        <v>2104.8626666999999</v>
      </c>
      <c r="F76" s="43">
        <v>3.07097134661691</v>
      </c>
      <c r="G76" s="45"/>
      <c r="H76" s="45"/>
      <c r="I76" s="45">
        <v>7.68700078</v>
      </c>
    </row>
    <row r="77" spans="1:9" x14ac:dyDescent="0.2">
      <c r="A77" s="41" t="s">
        <v>350</v>
      </c>
      <c r="B77" s="41" t="s">
        <v>349</v>
      </c>
      <c r="C77" s="41" t="s">
        <v>40</v>
      </c>
      <c r="D77" s="44">
        <v>1000000</v>
      </c>
      <c r="E77" s="42">
        <v>1043.107</v>
      </c>
      <c r="F77" s="43">
        <v>1.5218815740970599</v>
      </c>
      <c r="G77" s="45"/>
      <c r="H77" s="45"/>
      <c r="I77" s="45">
        <v>5.8432763201124898</v>
      </c>
    </row>
    <row r="78" spans="1:9" x14ac:dyDescent="0.2">
      <c r="A78" s="41" t="s">
        <v>90</v>
      </c>
      <c r="B78" s="41" t="s">
        <v>89</v>
      </c>
      <c r="C78" s="41" t="s">
        <v>40</v>
      </c>
      <c r="D78" s="44">
        <v>41700</v>
      </c>
      <c r="E78" s="42">
        <v>40.598040400000002</v>
      </c>
      <c r="F78" s="43">
        <v>5.9232091846002199E-2</v>
      </c>
      <c r="G78" s="45"/>
      <c r="H78" s="45"/>
      <c r="I78" s="45">
        <v>7.7150581650000003</v>
      </c>
    </row>
    <row r="79" spans="1:9" x14ac:dyDescent="0.2">
      <c r="A79" s="40" t="s">
        <v>30</v>
      </c>
      <c r="B79" s="40"/>
      <c r="C79" s="40"/>
      <c r="D79" s="40"/>
      <c r="E79" s="46">
        <f>SUM(E73:E78)</f>
        <v>11231.844984899999</v>
      </c>
      <c r="F79" s="47">
        <f>SUM(F73:F78)</f>
        <v>16.387137585725853</v>
      </c>
      <c r="G79" s="46"/>
      <c r="H79" s="40"/>
      <c r="I79" s="40"/>
    </row>
    <row r="80" spans="1:9" x14ac:dyDescent="0.2">
      <c r="A80" s="41"/>
      <c r="B80" s="41"/>
      <c r="C80" s="41"/>
      <c r="D80" s="41"/>
      <c r="E80" s="42"/>
      <c r="F80" s="43"/>
      <c r="G80" s="42"/>
      <c r="H80" s="41"/>
      <c r="I80" s="41"/>
    </row>
    <row r="81" spans="1:9" x14ac:dyDescent="0.2">
      <c r="A81" s="40" t="s">
        <v>42</v>
      </c>
      <c r="B81" s="40"/>
      <c r="C81" s="40"/>
      <c r="D81" s="40"/>
      <c r="E81" s="46">
        <f>E59+E70+E79</f>
        <v>66184.457050200028</v>
      </c>
      <c r="F81" s="47">
        <f>F59+F70+F79</f>
        <v>96.562390700395426</v>
      </c>
      <c r="G81" s="46"/>
      <c r="H81" s="40"/>
      <c r="I81" s="40"/>
    </row>
    <row r="82" spans="1:9" x14ac:dyDescent="0.2">
      <c r="A82" s="40"/>
      <c r="B82" s="40"/>
      <c r="C82" s="40"/>
      <c r="D82" s="40"/>
      <c r="E82" s="46"/>
      <c r="F82" s="47"/>
      <c r="G82" s="46"/>
      <c r="H82" s="40"/>
      <c r="I82" s="40"/>
    </row>
    <row r="83" spans="1:9" x14ac:dyDescent="0.2">
      <c r="A83" s="40" t="s">
        <v>301</v>
      </c>
      <c r="B83" s="40"/>
      <c r="C83" s="40"/>
      <c r="D83" s="40"/>
      <c r="E83" s="61">
        <v>1280.6882977</v>
      </c>
      <c r="F83" s="61">
        <f>E83/E87*100</f>
        <v>1.868510059304898</v>
      </c>
      <c r="G83" s="46"/>
      <c r="H83" s="40"/>
      <c r="I83" s="40"/>
    </row>
    <row r="84" spans="1:9" x14ac:dyDescent="0.2">
      <c r="A84" s="40"/>
      <c r="B84" s="40"/>
      <c r="C84" s="40"/>
      <c r="D84" s="40"/>
      <c r="E84" s="46"/>
      <c r="F84" s="47"/>
      <c r="G84" s="46"/>
      <c r="H84" s="40"/>
      <c r="I84" s="40"/>
    </row>
    <row r="85" spans="1:9" x14ac:dyDescent="0.2">
      <c r="A85" s="40" t="s">
        <v>44</v>
      </c>
      <c r="B85" s="40"/>
      <c r="C85" s="40"/>
      <c r="D85" s="40"/>
      <c r="E85" s="46">
        <f>E87-(E59+E70+E79+E83)</f>
        <v>1075.4702790999727</v>
      </c>
      <c r="F85" s="47">
        <f>F87-(F59+F70+F79+F83)</f>
        <v>1.5690992402996784</v>
      </c>
      <c r="G85" s="46"/>
      <c r="H85" s="40"/>
      <c r="I85" s="40"/>
    </row>
    <row r="86" spans="1:9" x14ac:dyDescent="0.2">
      <c r="A86" s="41"/>
      <c r="B86" s="41"/>
      <c r="C86" s="41"/>
      <c r="D86" s="41"/>
      <c r="E86" s="42"/>
      <c r="F86" s="43"/>
      <c r="G86" s="42"/>
      <c r="H86" s="41"/>
      <c r="I86" s="41"/>
    </row>
    <row r="87" spans="1:9" x14ac:dyDescent="0.2">
      <c r="A87" s="48" t="s">
        <v>43</v>
      </c>
      <c r="B87" s="48"/>
      <c r="C87" s="48"/>
      <c r="D87" s="48"/>
      <c r="E87" s="49">
        <v>68540.615627000006</v>
      </c>
      <c r="F87" s="50">
        <v>100</v>
      </c>
      <c r="G87" s="49"/>
      <c r="H87" s="48"/>
      <c r="I87" s="48"/>
    </row>
    <row r="89" spans="1:9" x14ac:dyDescent="0.2">
      <c r="A89" s="14" t="s">
        <v>46</v>
      </c>
    </row>
    <row r="90" spans="1:9" x14ac:dyDescent="0.2">
      <c r="A90" s="14" t="s">
        <v>1073</v>
      </c>
    </row>
    <row r="92" spans="1:9" x14ac:dyDescent="0.2">
      <c r="A92" s="14" t="s">
        <v>47</v>
      </c>
    </row>
    <row r="93" spans="1:9" x14ac:dyDescent="0.2">
      <c r="A93" s="14" t="s">
        <v>48</v>
      </c>
    </row>
    <row r="94" spans="1:9" x14ac:dyDescent="0.2">
      <c r="A94" s="14" t="s">
        <v>49</v>
      </c>
      <c r="B94" s="14"/>
      <c r="C94" s="30" t="s">
        <v>51</v>
      </c>
      <c r="D94" s="14" t="s">
        <v>50</v>
      </c>
    </row>
    <row r="95" spans="1:9" x14ac:dyDescent="0.2">
      <c r="A95" s="7" t="s">
        <v>52</v>
      </c>
      <c r="C95" s="31">
        <v>16.374099999999999</v>
      </c>
      <c r="D95" s="31">
        <v>16.782699999999998</v>
      </c>
    </row>
    <row r="96" spans="1:9" x14ac:dyDescent="0.2">
      <c r="A96" s="7" t="s">
        <v>53</v>
      </c>
      <c r="C96" s="31">
        <v>14.166600000000001</v>
      </c>
      <c r="D96" s="31">
        <v>13.755000000000001</v>
      </c>
    </row>
    <row r="97" spans="1:4" x14ac:dyDescent="0.2">
      <c r="A97" s="7" t="s">
        <v>114</v>
      </c>
      <c r="C97" s="31">
        <v>13.4033</v>
      </c>
      <c r="D97" s="31">
        <v>13.418900000000001</v>
      </c>
    </row>
    <row r="98" spans="1:4" x14ac:dyDescent="0.2">
      <c r="A98" s="7" t="s">
        <v>115</v>
      </c>
      <c r="C98" s="31">
        <v>12.464700000000001</v>
      </c>
      <c r="D98" s="31">
        <v>12.461600000000001</v>
      </c>
    </row>
    <row r="99" spans="1:4" x14ac:dyDescent="0.2">
      <c r="A99" s="7" t="s">
        <v>54</v>
      </c>
      <c r="C99" s="31">
        <v>17.8889</v>
      </c>
      <c r="D99" s="31">
        <v>18.410799999999998</v>
      </c>
    </row>
    <row r="100" spans="1:4" x14ac:dyDescent="0.2">
      <c r="A100" s="7" t="s">
        <v>55</v>
      </c>
      <c r="C100" s="31">
        <v>15.547499999999999</v>
      </c>
      <c r="D100" s="31">
        <v>15.028700000000001</v>
      </c>
    </row>
    <row r="101" spans="1:4" x14ac:dyDescent="0.2">
      <c r="A101" s="7" t="s">
        <v>116</v>
      </c>
      <c r="C101" s="31">
        <v>13.9877</v>
      </c>
      <c r="D101" s="31">
        <v>13.994999999999999</v>
      </c>
    </row>
    <row r="102" spans="1:4" x14ac:dyDescent="0.2">
      <c r="A102" s="7" t="s">
        <v>117</v>
      </c>
      <c r="C102" s="31">
        <v>13.9826</v>
      </c>
      <c r="D102" s="31">
        <v>14.055400000000001</v>
      </c>
    </row>
    <row r="104" spans="1:4" x14ac:dyDescent="0.2">
      <c r="A104" s="14" t="s">
        <v>56</v>
      </c>
    </row>
    <row r="105" spans="1:4" x14ac:dyDescent="0.2">
      <c r="A105" s="107" t="s">
        <v>57</v>
      </c>
      <c r="B105" s="108"/>
      <c r="C105" s="32" t="s">
        <v>58</v>
      </c>
    </row>
    <row r="106" spans="1:4" x14ac:dyDescent="0.2">
      <c r="A106" s="103" t="s">
        <v>53</v>
      </c>
      <c r="B106" s="104"/>
      <c r="C106" s="33">
        <v>0.75</v>
      </c>
    </row>
    <row r="107" spans="1:4" x14ac:dyDescent="0.2">
      <c r="A107" s="103" t="s">
        <v>114</v>
      </c>
      <c r="B107" s="104"/>
      <c r="C107" s="33">
        <v>0.315</v>
      </c>
    </row>
    <row r="108" spans="1:4" x14ac:dyDescent="0.2">
      <c r="A108" s="103" t="s">
        <v>115</v>
      </c>
      <c r="B108" s="104"/>
      <c r="C108" s="33">
        <v>0.31</v>
      </c>
    </row>
    <row r="109" spans="1:4" x14ac:dyDescent="0.2">
      <c r="A109" s="103" t="s">
        <v>55</v>
      </c>
      <c r="B109" s="104"/>
      <c r="C109" s="33">
        <v>0.95</v>
      </c>
    </row>
    <row r="110" spans="1:4" x14ac:dyDescent="0.2">
      <c r="A110" s="103" t="s">
        <v>116</v>
      </c>
      <c r="B110" s="104"/>
      <c r="C110" s="33">
        <v>0.39500000000000002</v>
      </c>
    </row>
    <row r="111" spans="1:4" x14ac:dyDescent="0.2">
      <c r="A111" s="103" t="s">
        <v>117</v>
      </c>
      <c r="B111" s="104"/>
      <c r="C111" s="33">
        <v>0.33</v>
      </c>
    </row>
    <row r="112" spans="1:4" x14ac:dyDescent="0.2">
      <c r="A112" s="7" t="s">
        <v>59</v>
      </c>
    </row>
    <row r="113" spans="1:9" x14ac:dyDescent="0.2">
      <c r="A113" s="7" t="s">
        <v>60</v>
      </c>
    </row>
    <row r="115" spans="1:9" x14ac:dyDescent="0.2">
      <c r="A115" s="14" t="s">
        <v>302</v>
      </c>
      <c r="D115" s="34" t="s">
        <v>351</v>
      </c>
    </row>
    <row r="117" spans="1:9" x14ac:dyDescent="0.2">
      <c r="A117" s="14" t="s">
        <v>303</v>
      </c>
      <c r="D117" s="34">
        <f>ABS(+H59)</f>
        <v>48.780530786959055</v>
      </c>
    </row>
    <row r="119" spans="1:9" x14ac:dyDescent="0.2">
      <c r="A119" s="14" t="s">
        <v>304</v>
      </c>
      <c r="D119" s="51">
        <v>3.3011308919430902</v>
      </c>
    </row>
    <row r="121" spans="1:9" x14ac:dyDescent="0.2">
      <c r="A121" s="14" t="s">
        <v>305</v>
      </c>
      <c r="D121" s="34">
        <v>9.5469910861932092</v>
      </c>
      <c r="E121" s="10" t="s">
        <v>61</v>
      </c>
    </row>
    <row r="123" spans="1:9" x14ac:dyDescent="0.2">
      <c r="A123" s="14" t="s">
        <v>306</v>
      </c>
      <c r="D123" s="30" t="s">
        <v>63</v>
      </c>
    </row>
    <row r="125" spans="1:9" x14ac:dyDescent="0.2">
      <c r="A125" s="62" t="s">
        <v>1082</v>
      </c>
      <c r="B125" s="63"/>
      <c r="C125" s="63"/>
      <c r="D125" s="63"/>
      <c r="E125" s="11"/>
      <c r="G125" s="11"/>
      <c r="H125" s="11"/>
      <c r="I125" s="11"/>
    </row>
    <row r="126" spans="1:9" x14ac:dyDescent="0.2">
      <c r="A126" s="64"/>
      <c r="B126" s="63"/>
      <c r="C126" s="63"/>
      <c r="D126" s="63"/>
      <c r="E126" s="11"/>
      <c r="G126" s="11"/>
      <c r="H126" s="11"/>
      <c r="I126" s="11"/>
    </row>
    <row r="127" spans="1:9" x14ac:dyDescent="0.2">
      <c r="A127" s="62" t="s">
        <v>1080</v>
      </c>
      <c r="B127" s="63"/>
      <c r="C127" s="63"/>
      <c r="D127" s="63"/>
      <c r="E127" s="11"/>
      <c r="G127" s="11"/>
      <c r="H127" s="11"/>
      <c r="I127" s="11"/>
    </row>
    <row r="128" spans="1:9" x14ac:dyDescent="0.2">
      <c r="A128" s="64"/>
      <c r="B128" s="63"/>
      <c r="C128" s="63"/>
      <c r="D128" s="63"/>
      <c r="E128" s="11"/>
      <c r="G128" s="11"/>
      <c r="H128" s="11"/>
      <c r="I128" s="11"/>
    </row>
    <row r="129" spans="1:9" x14ac:dyDescent="0.2">
      <c r="A129" s="63"/>
      <c r="B129" s="63"/>
      <c r="C129" s="63"/>
      <c r="D129" s="63"/>
      <c r="E129" s="11"/>
      <c r="G129" s="11"/>
      <c r="H129" s="11"/>
      <c r="I129" s="11"/>
    </row>
    <row r="130" spans="1:9" x14ac:dyDescent="0.2">
      <c r="A130" s="63"/>
      <c r="B130" s="63"/>
      <c r="C130" s="63"/>
      <c r="D130" s="63"/>
      <c r="E130" s="11"/>
      <c r="G130" s="11"/>
      <c r="H130" s="11"/>
      <c r="I130" s="11"/>
    </row>
    <row r="131" spans="1:9" x14ac:dyDescent="0.2">
      <c r="A131" s="63"/>
      <c r="B131" s="63"/>
      <c r="C131" s="63"/>
      <c r="D131" s="63"/>
      <c r="E131" s="11"/>
      <c r="G131" s="11"/>
      <c r="H131" s="11"/>
      <c r="I131" s="11"/>
    </row>
    <row r="132" spans="1:9" x14ac:dyDescent="0.2">
      <c r="A132" s="63"/>
      <c r="B132" s="63"/>
      <c r="C132" s="63"/>
      <c r="D132" s="63"/>
      <c r="E132" s="11"/>
      <c r="G132" s="11"/>
      <c r="H132" s="11"/>
      <c r="I132" s="11"/>
    </row>
    <row r="133" spans="1:9" x14ac:dyDescent="0.2">
      <c r="A133" s="63"/>
      <c r="B133" s="63"/>
      <c r="C133" s="63"/>
      <c r="D133" s="63"/>
      <c r="E133" s="11"/>
      <c r="G133" s="11"/>
      <c r="H133" s="11"/>
      <c r="I133" s="11"/>
    </row>
    <row r="134" spans="1:9" x14ac:dyDescent="0.2">
      <c r="A134" s="63"/>
      <c r="B134" s="63"/>
      <c r="C134" s="63"/>
      <c r="D134" s="63"/>
      <c r="E134" s="11"/>
      <c r="G134" s="11"/>
      <c r="H134" s="11"/>
      <c r="I134" s="11"/>
    </row>
    <row r="135" spans="1:9" x14ac:dyDescent="0.2">
      <c r="A135" s="63"/>
      <c r="B135" s="63"/>
      <c r="C135" s="63"/>
      <c r="D135" s="63"/>
      <c r="E135" s="11"/>
      <c r="G135" s="11"/>
      <c r="H135" s="11"/>
      <c r="I135" s="11"/>
    </row>
    <row r="136" spans="1:9" x14ac:dyDescent="0.2">
      <c r="A136" s="63"/>
      <c r="B136" s="63"/>
      <c r="C136" s="63"/>
      <c r="D136" s="63"/>
      <c r="E136" s="11"/>
      <c r="G136" s="11"/>
      <c r="H136" s="11"/>
      <c r="I136" s="11"/>
    </row>
    <row r="137" spans="1:9" x14ac:dyDescent="0.2">
      <c r="A137" s="63"/>
      <c r="B137" s="63"/>
      <c r="C137" s="63"/>
      <c r="D137" s="63"/>
      <c r="E137" s="11"/>
      <c r="G137" s="11"/>
      <c r="H137" s="11"/>
      <c r="I137" s="11"/>
    </row>
    <row r="138" spans="1:9" x14ac:dyDescent="0.2">
      <c r="A138" s="63"/>
      <c r="B138" s="63"/>
      <c r="C138" s="63"/>
      <c r="D138" s="63"/>
      <c r="E138" s="11"/>
      <c r="G138" s="11"/>
      <c r="H138" s="11"/>
      <c r="I138" s="11"/>
    </row>
    <row r="139" spans="1:9" x14ac:dyDescent="0.2">
      <c r="A139" s="63"/>
      <c r="B139" s="63"/>
      <c r="C139" s="63"/>
      <c r="D139" s="63"/>
      <c r="E139" s="11"/>
      <c r="G139" s="11"/>
      <c r="H139" s="11"/>
      <c r="I139" s="11"/>
    </row>
    <row r="140" spans="1:9" x14ac:dyDescent="0.2">
      <c r="A140" s="63"/>
      <c r="B140" s="63"/>
      <c r="C140" s="63"/>
      <c r="D140" s="63"/>
      <c r="E140" s="11"/>
      <c r="G140" s="11"/>
      <c r="H140" s="11"/>
      <c r="I140" s="11"/>
    </row>
    <row r="141" spans="1:9" x14ac:dyDescent="0.2">
      <c r="A141" s="63"/>
      <c r="B141" s="63"/>
      <c r="C141" s="63"/>
      <c r="D141" s="63"/>
      <c r="E141" s="11"/>
      <c r="G141" s="11"/>
      <c r="H141" s="11"/>
      <c r="I141" s="11"/>
    </row>
    <row r="142" spans="1:9" x14ac:dyDescent="0.2">
      <c r="A142" s="63"/>
      <c r="B142" s="63"/>
      <c r="C142" s="63"/>
      <c r="D142" s="63"/>
      <c r="E142" s="11"/>
      <c r="G142" s="11"/>
      <c r="H142" s="11"/>
      <c r="I142" s="11"/>
    </row>
    <row r="143" spans="1:9" x14ac:dyDescent="0.2">
      <c r="A143" s="63"/>
      <c r="B143" s="63"/>
      <c r="C143" s="63"/>
      <c r="D143" s="63"/>
      <c r="E143" s="11"/>
      <c r="G143" s="11"/>
      <c r="H143" s="11"/>
      <c r="I143" s="11"/>
    </row>
    <row r="144" spans="1:9" x14ac:dyDescent="0.2">
      <c r="A144" s="62" t="s">
        <v>1083</v>
      </c>
      <c r="B144" s="63"/>
      <c r="C144" s="63"/>
      <c r="D144" s="63"/>
      <c r="E144" s="11"/>
      <c r="G144" s="11"/>
      <c r="H144" s="11"/>
      <c r="I144" s="11"/>
    </row>
    <row r="145" spans="1:9" x14ac:dyDescent="0.2">
      <c r="A145" s="63"/>
      <c r="B145" s="63"/>
      <c r="C145" s="63"/>
      <c r="D145" s="63"/>
      <c r="E145" s="11"/>
      <c r="G145" s="11"/>
      <c r="H145" s="11"/>
      <c r="I145" s="11"/>
    </row>
    <row r="146" spans="1:9" x14ac:dyDescent="0.2">
      <c r="A146" s="62" t="s">
        <v>1081</v>
      </c>
      <c r="B146" s="63"/>
      <c r="C146" s="63"/>
      <c r="D146" s="63"/>
      <c r="E146" s="11"/>
      <c r="G146" s="11"/>
      <c r="H146" s="11"/>
      <c r="I146" s="11"/>
    </row>
    <row r="147" spans="1:9" x14ac:dyDescent="0.2">
      <c r="A147" s="63"/>
      <c r="B147" s="63"/>
      <c r="C147" s="63"/>
      <c r="D147" s="63"/>
      <c r="E147" s="11"/>
      <c r="G147" s="11"/>
      <c r="H147" s="11"/>
      <c r="I147" s="11"/>
    </row>
    <row r="148" spans="1:9" x14ac:dyDescent="0.2">
      <c r="A148" s="63"/>
      <c r="B148" s="63"/>
      <c r="C148" s="63"/>
      <c r="D148" s="63"/>
      <c r="E148" s="11"/>
      <c r="G148" s="11"/>
      <c r="H148" s="11"/>
      <c r="I148" s="11"/>
    </row>
    <row r="149" spans="1:9" x14ac:dyDescent="0.2">
      <c r="A149" s="63"/>
      <c r="B149" s="63"/>
      <c r="C149" s="63"/>
      <c r="D149" s="63"/>
      <c r="E149" s="11"/>
      <c r="G149" s="11"/>
      <c r="H149" s="11"/>
      <c r="I149" s="11"/>
    </row>
    <row r="150" spans="1:9" x14ac:dyDescent="0.2">
      <c r="A150" s="63"/>
      <c r="B150" s="63"/>
      <c r="C150" s="63"/>
      <c r="D150" s="63"/>
      <c r="E150" s="11"/>
      <c r="G150" s="11"/>
      <c r="H150" s="11"/>
      <c r="I150" s="11"/>
    </row>
    <row r="151" spans="1:9" x14ac:dyDescent="0.2">
      <c r="A151" s="63"/>
      <c r="B151" s="63"/>
      <c r="C151" s="63"/>
      <c r="D151" s="63"/>
      <c r="E151" s="11"/>
      <c r="G151" s="11"/>
      <c r="H151" s="11"/>
      <c r="I151" s="11"/>
    </row>
    <row r="152" spans="1:9" x14ac:dyDescent="0.2">
      <c r="A152" s="63"/>
      <c r="B152" s="63"/>
      <c r="C152" s="63"/>
      <c r="D152" s="63"/>
      <c r="E152" s="11"/>
      <c r="G152" s="11"/>
      <c r="H152" s="11"/>
      <c r="I152" s="11"/>
    </row>
    <row r="153" spans="1:9" x14ac:dyDescent="0.2">
      <c r="A153" s="63"/>
      <c r="B153" s="63"/>
      <c r="C153" s="63"/>
      <c r="D153" s="63"/>
      <c r="E153" s="11"/>
      <c r="G153" s="11"/>
      <c r="H153" s="11"/>
      <c r="I153" s="11"/>
    </row>
    <row r="154" spans="1:9" x14ac:dyDescent="0.2">
      <c r="A154" s="63"/>
      <c r="B154" s="63"/>
      <c r="C154" s="63"/>
      <c r="D154" s="63"/>
      <c r="E154" s="11"/>
      <c r="G154" s="11"/>
      <c r="H154" s="11"/>
      <c r="I154" s="11"/>
    </row>
    <row r="155" spans="1:9" x14ac:dyDescent="0.2">
      <c r="A155" s="63"/>
      <c r="B155" s="63"/>
      <c r="C155" s="63"/>
      <c r="D155" s="63"/>
      <c r="E155" s="11"/>
      <c r="G155" s="11"/>
      <c r="H155" s="11"/>
      <c r="I155" s="11"/>
    </row>
    <row r="156" spans="1:9" x14ac:dyDescent="0.2">
      <c r="A156" s="63"/>
      <c r="B156" s="63"/>
      <c r="C156" s="63"/>
      <c r="D156" s="63"/>
      <c r="E156" s="11"/>
      <c r="G156" s="11"/>
      <c r="H156" s="11"/>
      <c r="I156" s="11"/>
    </row>
    <row r="157" spans="1:9" x14ac:dyDescent="0.2">
      <c r="A157" s="63"/>
      <c r="B157" s="63"/>
      <c r="C157" s="63"/>
      <c r="D157" s="63"/>
      <c r="E157" s="11"/>
      <c r="G157" s="11"/>
      <c r="H157" s="11"/>
      <c r="I157" s="11"/>
    </row>
    <row r="158" spans="1:9" x14ac:dyDescent="0.2">
      <c r="A158" s="63"/>
      <c r="B158" s="63"/>
      <c r="C158" s="63"/>
      <c r="D158" s="63"/>
      <c r="E158" s="11"/>
      <c r="G158" s="11"/>
      <c r="H158" s="11"/>
      <c r="I158" s="11"/>
    </row>
    <row r="159" spans="1:9" x14ac:dyDescent="0.2">
      <c r="A159" s="63"/>
      <c r="B159" s="63"/>
      <c r="C159" s="63"/>
      <c r="D159" s="63"/>
      <c r="E159" s="11"/>
      <c r="G159" s="11"/>
      <c r="H159" s="11"/>
      <c r="I159" s="11"/>
    </row>
    <row r="160" spans="1:9" x14ac:dyDescent="0.2">
      <c r="A160" s="63"/>
      <c r="B160" s="63"/>
      <c r="C160" s="63"/>
      <c r="D160" s="63"/>
      <c r="E160" s="11"/>
      <c r="G160" s="11"/>
      <c r="H160" s="11"/>
      <c r="I160" s="11"/>
    </row>
    <row r="161" spans="1:9" x14ac:dyDescent="0.2">
      <c r="A161" s="63"/>
      <c r="B161" s="63"/>
      <c r="C161" s="63"/>
      <c r="D161" s="63"/>
      <c r="E161" s="11"/>
      <c r="G161" s="11"/>
      <c r="H161" s="11"/>
      <c r="I161" s="11"/>
    </row>
    <row r="162" spans="1:9" x14ac:dyDescent="0.2">
      <c r="A162" s="63" t="s">
        <v>1084</v>
      </c>
      <c r="B162" s="63"/>
      <c r="C162" s="63"/>
      <c r="D162" s="63"/>
      <c r="E162" s="11"/>
      <c r="G162" s="11"/>
      <c r="H162" s="63"/>
      <c r="I162" s="63"/>
    </row>
    <row r="163" spans="1:9" x14ac:dyDescent="0.2">
      <c r="A163" s="63"/>
      <c r="B163" s="63"/>
      <c r="C163" s="63"/>
      <c r="D163" s="63"/>
      <c r="E163" s="11"/>
      <c r="G163" s="11"/>
      <c r="H163" s="63"/>
      <c r="I163" s="63"/>
    </row>
    <row r="164" spans="1:9" x14ac:dyDescent="0.2">
      <c r="A164" s="63"/>
      <c r="B164" s="63"/>
      <c r="C164" s="63"/>
      <c r="D164" s="63"/>
      <c r="E164" s="11"/>
      <c r="G164" s="11"/>
      <c r="H164" s="63"/>
      <c r="I164" s="63"/>
    </row>
    <row r="165" spans="1:9" x14ac:dyDescent="0.2">
      <c r="A165" s="63"/>
      <c r="B165" s="63"/>
      <c r="C165" s="63"/>
      <c r="D165" s="63"/>
      <c r="E165" s="11"/>
      <c r="G165" s="11"/>
      <c r="H165" s="63"/>
      <c r="I165" s="63"/>
    </row>
    <row r="166" spans="1:9" x14ac:dyDescent="0.2">
      <c r="A166" s="63"/>
      <c r="B166" s="63"/>
      <c r="C166" s="63"/>
      <c r="D166" s="63"/>
      <c r="E166" s="11"/>
      <c r="G166" s="11"/>
      <c r="H166" s="63"/>
      <c r="I166" s="63"/>
    </row>
    <row r="167" spans="1:9" x14ac:dyDescent="0.2">
      <c r="A167" s="63"/>
      <c r="B167" s="63"/>
      <c r="C167" s="63"/>
      <c r="D167" s="63"/>
      <c r="E167" s="11"/>
      <c r="G167" s="11"/>
      <c r="H167" s="63"/>
      <c r="I167" s="63"/>
    </row>
    <row r="168" spans="1:9" x14ac:dyDescent="0.2">
      <c r="A168" s="63"/>
      <c r="B168" s="63"/>
      <c r="C168" s="63"/>
      <c r="D168" s="63"/>
      <c r="E168" s="11"/>
      <c r="G168" s="11"/>
      <c r="H168" s="63"/>
      <c r="I168" s="63"/>
    </row>
    <row r="169" spans="1:9" x14ac:dyDescent="0.2">
      <c r="A169" s="63"/>
      <c r="B169" s="63"/>
      <c r="C169" s="63"/>
      <c r="D169" s="63"/>
      <c r="E169" s="11"/>
      <c r="G169" s="11"/>
      <c r="H169" s="63"/>
      <c r="I169" s="63"/>
    </row>
    <row r="170" spans="1:9" x14ac:dyDescent="0.2">
      <c r="A170" s="63"/>
      <c r="B170" s="63"/>
      <c r="C170" s="63"/>
      <c r="D170" s="63"/>
      <c r="E170" s="11"/>
      <c r="G170" s="11"/>
      <c r="H170" s="63"/>
      <c r="I170" s="63"/>
    </row>
    <row r="171" spans="1:9" x14ac:dyDescent="0.2">
      <c r="A171" s="63"/>
      <c r="B171" s="63"/>
      <c r="C171" s="63"/>
      <c r="D171" s="63"/>
      <c r="E171" s="11"/>
      <c r="G171" s="11"/>
      <c r="H171" s="63"/>
      <c r="I171" s="63"/>
    </row>
    <row r="172" spans="1:9" x14ac:dyDescent="0.2">
      <c r="A172" s="63"/>
      <c r="B172" s="63"/>
      <c r="C172" s="63"/>
      <c r="D172" s="63"/>
      <c r="E172" s="11"/>
      <c r="G172" s="11"/>
      <c r="H172" s="63"/>
      <c r="I172" s="63"/>
    </row>
    <row r="173" spans="1:9" x14ac:dyDescent="0.2">
      <c r="A173" s="63"/>
      <c r="B173" s="63"/>
      <c r="C173" s="63"/>
      <c r="D173" s="63"/>
      <c r="E173" s="11"/>
      <c r="G173" s="11"/>
      <c r="H173" s="63"/>
      <c r="I173" s="63"/>
    </row>
    <row r="174" spans="1:9" x14ac:dyDescent="0.2">
      <c r="A174" s="63"/>
      <c r="B174" s="63"/>
      <c r="C174" s="63"/>
      <c r="D174" s="63"/>
      <c r="E174" s="11"/>
      <c r="G174" s="11"/>
      <c r="H174" s="63"/>
      <c r="I174" s="63"/>
    </row>
    <row r="175" spans="1:9" x14ac:dyDescent="0.2">
      <c r="A175" s="63"/>
      <c r="B175" s="63"/>
      <c r="C175" s="63"/>
      <c r="D175" s="63"/>
      <c r="E175" s="11"/>
      <c r="G175" s="11"/>
      <c r="H175" s="63"/>
      <c r="I175" s="63"/>
    </row>
    <row r="176" spans="1:9" x14ac:dyDescent="0.2">
      <c r="A176" s="63"/>
      <c r="B176" s="63"/>
      <c r="C176" s="63"/>
      <c r="D176" s="63"/>
      <c r="E176" s="11"/>
      <c r="G176" s="11"/>
      <c r="H176" s="63"/>
      <c r="I176" s="63"/>
    </row>
    <row r="177" spans="1:9" x14ac:dyDescent="0.2">
      <c r="A177" s="63"/>
      <c r="B177" s="63"/>
      <c r="C177" s="63"/>
      <c r="D177" s="63"/>
      <c r="E177" s="11"/>
      <c r="G177" s="11"/>
      <c r="H177" s="63"/>
      <c r="I177" s="63"/>
    </row>
    <row r="178" spans="1:9" x14ac:dyDescent="0.2">
      <c r="A178" s="63"/>
      <c r="B178" s="63"/>
      <c r="C178" s="63"/>
      <c r="D178" s="63"/>
      <c r="E178" s="11"/>
      <c r="G178" s="11"/>
      <c r="H178" s="63"/>
      <c r="I178" s="63"/>
    </row>
    <row r="179" spans="1:9" x14ac:dyDescent="0.2">
      <c r="A179" s="63"/>
      <c r="B179" s="63"/>
      <c r="C179" s="63"/>
      <c r="D179" s="63"/>
      <c r="E179" s="11"/>
      <c r="G179" s="11"/>
      <c r="H179" s="63"/>
      <c r="I179" s="63"/>
    </row>
    <row r="180" spans="1:9" x14ac:dyDescent="0.2">
      <c r="A180" s="63"/>
      <c r="B180" s="63"/>
      <c r="C180" s="63"/>
      <c r="D180" s="63"/>
      <c r="E180" s="11"/>
      <c r="G180" s="11"/>
      <c r="H180" s="63"/>
      <c r="I180" s="63"/>
    </row>
    <row r="181" spans="1:9" x14ac:dyDescent="0.2">
      <c r="A181" s="63"/>
      <c r="B181" s="63"/>
      <c r="C181" s="63"/>
      <c r="D181" s="63"/>
      <c r="E181" s="11"/>
      <c r="G181" s="11"/>
      <c r="H181" s="63"/>
      <c r="I181" s="63"/>
    </row>
    <row r="182" spans="1:9" x14ac:dyDescent="0.2">
      <c r="A182" s="63"/>
      <c r="B182" s="63"/>
      <c r="C182" s="63"/>
      <c r="D182" s="63"/>
      <c r="E182" s="11"/>
      <c r="G182" s="11"/>
      <c r="H182" s="63"/>
      <c r="I182" s="63"/>
    </row>
    <row r="183" spans="1:9" x14ac:dyDescent="0.2">
      <c r="A183" s="63"/>
      <c r="B183" s="63"/>
      <c r="C183" s="63"/>
      <c r="D183" s="63"/>
      <c r="E183" s="11"/>
      <c r="G183" s="11"/>
      <c r="H183" s="63"/>
      <c r="I183" s="63"/>
    </row>
    <row r="184" spans="1:9" x14ac:dyDescent="0.2">
      <c r="A184" s="63"/>
      <c r="B184" s="63"/>
      <c r="C184" s="63"/>
      <c r="D184" s="63"/>
      <c r="E184" s="11"/>
      <c r="G184" s="11"/>
      <c r="H184" s="63"/>
      <c r="I184" s="63"/>
    </row>
    <row r="185" spans="1:9" x14ac:dyDescent="0.2">
      <c r="A185" s="63"/>
      <c r="B185" s="63"/>
      <c r="C185" s="63"/>
      <c r="D185" s="63"/>
      <c r="E185" s="11"/>
      <c r="G185" s="11"/>
      <c r="H185" s="63"/>
      <c r="I185" s="63"/>
    </row>
    <row r="186" spans="1:9" x14ac:dyDescent="0.2">
      <c r="A186" s="63"/>
      <c r="B186" s="63"/>
      <c r="C186" s="63"/>
      <c r="D186" s="63"/>
      <c r="E186" s="11"/>
      <c r="G186" s="11"/>
      <c r="H186" s="63"/>
      <c r="I186" s="63"/>
    </row>
    <row r="187" spans="1:9" x14ac:dyDescent="0.2">
      <c r="A187" s="63"/>
      <c r="B187" s="63"/>
      <c r="C187" s="63"/>
      <c r="D187" s="63"/>
      <c r="E187" s="11"/>
      <c r="G187" s="11"/>
      <c r="H187" s="63"/>
      <c r="I187" s="63"/>
    </row>
    <row r="188" spans="1:9" x14ac:dyDescent="0.2">
      <c r="A188" s="63"/>
      <c r="B188" s="63"/>
      <c r="C188" s="63"/>
      <c r="D188" s="63"/>
      <c r="E188" s="11"/>
      <c r="G188" s="11"/>
      <c r="H188" s="63"/>
      <c r="I188" s="63"/>
    </row>
    <row r="189" spans="1:9" x14ac:dyDescent="0.2">
      <c r="A189" s="63"/>
      <c r="B189" s="63"/>
      <c r="C189" s="63"/>
      <c r="D189" s="63"/>
      <c r="E189" s="11"/>
      <c r="G189" s="11"/>
      <c r="H189" s="63"/>
      <c r="I189" s="63"/>
    </row>
    <row r="190" spans="1:9" x14ac:dyDescent="0.2">
      <c r="A190" s="63"/>
      <c r="B190" s="63"/>
      <c r="C190" s="63"/>
      <c r="D190" s="63"/>
      <c r="E190" s="11"/>
      <c r="G190" s="11"/>
      <c r="H190" s="63"/>
      <c r="I190" s="63"/>
    </row>
    <row r="191" spans="1:9" x14ac:dyDescent="0.2">
      <c r="A191" s="63"/>
      <c r="B191" s="63"/>
      <c r="C191" s="63"/>
      <c r="D191" s="63"/>
      <c r="E191" s="11"/>
      <c r="G191" s="11"/>
      <c r="H191" s="63"/>
      <c r="I191" s="63"/>
    </row>
    <row r="192" spans="1:9" x14ac:dyDescent="0.2">
      <c r="A192" s="63"/>
      <c r="B192" s="63"/>
      <c r="C192" s="63"/>
      <c r="D192" s="63"/>
      <c r="E192" s="11"/>
      <c r="G192" s="11"/>
      <c r="H192" s="63"/>
      <c r="I192" s="63"/>
    </row>
    <row r="193" spans="1:9" x14ac:dyDescent="0.2">
      <c r="A193" s="63"/>
      <c r="B193" s="63"/>
      <c r="C193" s="63"/>
      <c r="D193" s="63"/>
      <c r="E193" s="11"/>
      <c r="G193" s="11"/>
      <c r="H193" s="63"/>
      <c r="I193" s="63"/>
    </row>
    <row r="194" spans="1:9" x14ac:dyDescent="0.2">
      <c r="A194" s="63"/>
      <c r="B194" s="63"/>
      <c r="C194" s="63"/>
      <c r="D194" s="63"/>
      <c r="E194" s="11"/>
      <c r="G194" s="11"/>
      <c r="H194" s="63"/>
      <c r="I194" s="63"/>
    </row>
    <row r="195" spans="1:9" x14ac:dyDescent="0.2">
      <c r="A195" s="63"/>
      <c r="B195" s="63"/>
      <c r="C195" s="63"/>
      <c r="D195" s="63"/>
      <c r="E195" s="11"/>
      <c r="G195" s="11"/>
      <c r="H195" s="63"/>
      <c r="I195" s="63"/>
    </row>
    <row r="196" spans="1:9" x14ac:dyDescent="0.2">
      <c r="A196" s="63"/>
      <c r="B196" s="63"/>
      <c r="C196" s="63"/>
      <c r="D196" s="63"/>
      <c r="E196" s="11"/>
      <c r="G196" s="11"/>
      <c r="H196" s="63"/>
      <c r="I196" s="63"/>
    </row>
    <row r="197" spans="1:9" x14ac:dyDescent="0.2">
      <c r="A197" s="63"/>
      <c r="B197" s="63"/>
      <c r="C197" s="63"/>
      <c r="D197" s="63"/>
      <c r="E197" s="11"/>
      <c r="G197" s="11"/>
      <c r="H197" s="63"/>
      <c r="I197" s="63"/>
    </row>
    <row r="198" spans="1:9" x14ac:dyDescent="0.2">
      <c r="A198" s="63"/>
      <c r="B198" s="63"/>
      <c r="C198" s="63"/>
      <c r="D198" s="63"/>
      <c r="E198" s="11"/>
      <c r="G198" s="11"/>
      <c r="H198" s="63"/>
      <c r="I198" s="63"/>
    </row>
    <row r="199" spans="1:9" x14ac:dyDescent="0.2">
      <c r="A199" s="63"/>
      <c r="B199" s="63"/>
      <c r="C199" s="63"/>
      <c r="D199" s="63"/>
      <c r="E199" s="11"/>
      <c r="G199" s="11"/>
      <c r="H199" s="63"/>
      <c r="I199" s="63"/>
    </row>
    <row r="200" spans="1:9" x14ac:dyDescent="0.2">
      <c r="A200" s="63"/>
      <c r="B200" s="63"/>
      <c r="C200" s="63"/>
      <c r="D200" s="63"/>
      <c r="E200" s="11"/>
      <c r="G200" s="11"/>
      <c r="H200" s="63"/>
      <c r="I200" s="63"/>
    </row>
    <row r="201" spans="1:9" x14ac:dyDescent="0.2">
      <c r="A201" s="63"/>
      <c r="B201" s="63"/>
      <c r="C201" s="63"/>
      <c r="D201" s="63"/>
      <c r="E201" s="11"/>
      <c r="G201" s="11"/>
      <c r="H201" s="63"/>
      <c r="I201" s="63"/>
    </row>
    <row r="202" spans="1:9" x14ac:dyDescent="0.2">
      <c r="A202" s="63"/>
      <c r="B202" s="63"/>
      <c r="C202" s="63"/>
      <c r="D202" s="63"/>
      <c r="E202" s="11"/>
      <c r="G202" s="11"/>
      <c r="H202" s="63"/>
      <c r="I202" s="63"/>
    </row>
    <row r="203" spans="1:9" x14ac:dyDescent="0.2">
      <c r="A203" s="63"/>
      <c r="B203" s="63"/>
      <c r="C203" s="63"/>
      <c r="D203" s="63"/>
      <c r="E203" s="11"/>
      <c r="G203" s="11"/>
      <c r="H203" s="63"/>
      <c r="I203" s="63"/>
    </row>
    <row r="204" spans="1:9" x14ac:dyDescent="0.2">
      <c r="A204" s="63"/>
      <c r="B204" s="63"/>
      <c r="C204" s="63"/>
      <c r="D204" s="63"/>
      <c r="E204" s="11"/>
      <c r="G204" s="11"/>
      <c r="H204" s="63"/>
      <c r="I204" s="63"/>
    </row>
    <row r="205" spans="1:9" x14ac:dyDescent="0.2">
      <c r="A205" s="63"/>
      <c r="B205" s="63"/>
      <c r="C205" s="63"/>
      <c r="D205" s="63"/>
      <c r="E205" s="11"/>
      <c r="G205" s="11"/>
      <c r="H205" s="63"/>
      <c r="I205" s="63"/>
    </row>
    <row r="206" spans="1:9" x14ac:dyDescent="0.2">
      <c r="A206" s="63"/>
      <c r="B206" s="63"/>
      <c r="C206" s="63"/>
      <c r="D206" s="63"/>
      <c r="E206" s="11"/>
      <c r="G206" s="11"/>
      <c r="H206" s="63"/>
      <c r="I206" s="63"/>
    </row>
    <row r="207" spans="1:9" x14ac:dyDescent="0.2">
      <c r="A207" s="63"/>
      <c r="B207" s="63"/>
      <c r="C207" s="63"/>
      <c r="D207" s="63"/>
      <c r="E207" s="11"/>
      <c r="G207" s="11"/>
      <c r="H207" s="63"/>
      <c r="I207" s="63"/>
    </row>
    <row r="208" spans="1:9" x14ac:dyDescent="0.2">
      <c r="A208" s="63"/>
      <c r="B208" s="63"/>
      <c r="C208" s="63"/>
      <c r="D208" s="63"/>
      <c r="E208" s="11"/>
      <c r="G208" s="11"/>
      <c r="H208" s="63"/>
      <c r="I208" s="63"/>
    </row>
    <row r="209" spans="1:9" x14ac:dyDescent="0.2">
      <c r="A209" s="63"/>
      <c r="B209" s="63"/>
      <c r="C209" s="63"/>
      <c r="D209" s="63"/>
      <c r="E209" s="11"/>
      <c r="G209" s="11"/>
      <c r="H209" s="63"/>
      <c r="I209" s="63"/>
    </row>
    <row r="210" spans="1:9" x14ac:dyDescent="0.2">
      <c r="A210" s="63"/>
      <c r="B210" s="63"/>
      <c r="C210" s="63"/>
      <c r="D210" s="63"/>
      <c r="E210" s="11"/>
      <c r="G210" s="11"/>
      <c r="H210" s="63"/>
      <c r="I210" s="63"/>
    </row>
    <row r="211" spans="1:9" x14ac:dyDescent="0.2">
      <c r="A211" s="63"/>
      <c r="B211" s="63"/>
      <c r="C211" s="63"/>
      <c r="D211" s="63"/>
      <c r="E211" s="11"/>
      <c r="G211" s="11"/>
      <c r="H211" s="63"/>
      <c r="I211" s="63"/>
    </row>
    <row r="212" spans="1:9" x14ac:dyDescent="0.2">
      <c r="A212" s="63"/>
      <c r="B212" s="63"/>
      <c r="C212" s="63"/>
      <c r="D212" s="63"/>
      <c r="E212" s="11"/>
      <c r="G212" s="11"/>
      <c r="H212" s="63"/>
      <c r="I212" s="63"/>
    </row>
    <row r="213" spans="1:9" x14ac:dyDescent="0.2">
      <c r="A213" s="63"/>
      <c r="B213" s="63"/>
      <c r="C213" s="63"/>
      <c r="D213" s="63"/>
      <c r="E213" s="11"/>
      <c r="G213" s="11"/>
      <c r="H213" s="63"/>
      <c r="I213" s="63"/>
    </row>
    <row r="214" spans="1:9" x14ac:dyDescent="0.2">
      <c r="A214" s="63"/>
      <c r="B214" s="63"/>
      <c r="C214" s="63"/>
      <c r="D214" s="63"/>
      <c r="E214" s="11"/>
      <c r="G214" s="11"/>
      <c r="H214" s="63"/>
      <c r="I214" s="63"/>
    </row>
    <row r="215" spans="1:9" x14ac:dyDescent="0.2">
      <c r="A215" s="63"/>
      <c r="B215" s="63"/>
      <c r="C215" s="63"/>
      <c r="D215" s="63"/>
      <c r="E215" s="11"/>
      <c r="G215" s="11"/>
      <c r="H215" s="63"/>
      <c r="I215" s="63"/>
    </row>
    <row r="216" spans="1:9" x14ac:dyDescent="0.2">
      <c r="A216" s="63"/>
      <c r="B216" s="63"/>
      <c r="C216" s="63"/>
      <c r="D216" s="63"/>
      <c r="E216" s="11"/>
      <c r="G216" s="11"/>
      <c r="H216" s="63"/>
      <c r="I216" s="63"/>
    </row>
    <row r="217" spans="1:9" x14ac:dyDescent="0.2">
      <c r="A217" s="63"/>
      <c r="B217" s="63"/>
      <c r="C217" s="63"/>
      <c r="D217" s="63"/>
      <c r="E217" s="11"/>
      <c r="G217" s="11"/>
      <c r="H217" s="63"/>
      <c r="I217" s="63"/>
    </row>
    <row r="218" spans="1:9" x14ac:dyDescent="0.2">
      <c r="A218" s="63"/>
      <c r="B218" s="63"/>
      <c r="C218" s="63"/>
      <c r="D218" s="63"/>
      <c r="E218" s="11"/>
      <c r="G218" s="11"/>
      <c r="H218" s="63"/>
      <c r="I218" s="63"/>
    </row>
    <row r="219" spans="1:9" x14ac:dyDescent="0.2">
      <c r="A219" s="63"/>
      <c r="B219" s="63"/>
      <c r="C219" s="63"/>
      <c r="D219" s="63"/>
      <c r="E219" s="11"/>
      <c r="G219" s="11"/>
      <c r="H219" s="63"/>
      <c r="I219" s="63"/>
    </row>
    <row r="220" spans="1:9" x14ac:dyDescent="0.2">
      <c r="A220" s="63"/>
      <c r="B220" s="63"/>
      <c r="C220" s="63"/>
      <c r="D220" s="63"/>
      <c r="E220" s="11"/>
      <c r="G220" s="11"/>
      <c r="H220" s="63"/>
      <c r="I220" s="63"/>
    </row>
    <row r="221" spans="1:9" x14ac:dyDescent="0.2">
      <c r="A221" s="63"/>
      <c r="B221" s="63"/>
      <c r="C221" s="63"/>
      <c r="D221" s="63"/>
      <c r="E221" s="11"/>
      <c r="G221" s="11"/>
      <c r="H221" s="63"/>
      <c r="I221" s="63"/>
    </row>
    <row r="222" spans="1:9" x14ac:dyDescent="0.2">
      <c r="A222" s="63"/>
      <c r="B222" s="63"/>
      <c r="C222" s="63"/>
      <c r="D222" s="63"/>
      <c r="E222" s="11"/>
      <c r="G222" s="11"/>
      <c r="H222" s="63"/>
      <c r="I222" s="63"/>
    </row>
    <row r="223" spans="1:9" x14ac:dyDescent="0.2">
      <c r="A223" s="63"/>
      <c r="B223" s="63"/>
      <c r="C223" s="63"/>
      <c r="D223" s="63"/>
      <c r="E223" s="11"/>
      <c r="G223" s="11"/>
      <c r="H223" s="63"/>
      <c r="I223" s="63"/>
    </row>
    <row r="224" spans="1:9" x14ac:dyDescent="0.2">
      <c r="A224" s="63"/>
      <c r="B224" s="63"/>
      <c r="C224" s="63"/>
      <c r="D224" s="63"/>
      <c r="E224" s="11"/>
      <c r="G224" s="11"/>
      <c r="H224" s="63"/>
      <c r="I224" s="63"/>
    </row>
    <row r="225" spans="1:9" x14ac:dyDescent="0.2">
      <c r="A225" s="63"/>
      <c r="B225" s="63"/>
      <c r="C225" s="63"/>
      <c r="D225" s="63"/>
      <c r="E225" s="11"/>
      <c r="G225" s="11"/>
      <c r="H225" s="63"/>
      <c r="I225" s="63"/>
    </row>
    <row r="226" spans="1:9" x14ac:dyDescent="0.2">
      <c r="A226" s="63"/>
      <c r="B226" s="63"/>
      <c r="C226" s="63"/>
      <c r="D226" s="63"/>
      <c r="E226" s="11"/>
      <c r="G226" s="11"/>
      <c r="H226" s="63"/>
      <c r="I226" s="63"/>
    </row>
    <row r="227" spans="1:9" x14ac:dyDescent="0.2">
      <c r="A227" s="63"/>
      <c r="B227" s="63"/>
      <c r="C227" s="63"/>
      <c r="D227" s="63"/>
      <c r="E227" s="11"/>
      <c r="G227" s="11"/>
      <c r="H227" s="63"/>
      <c r="I227" s="63"/>
    </row>
    <row r="228" spans="1:9" x14ac:dyDescent="0.2">
      <c r="A228" s="63"/>
      <c r="B228" s="63"/>
      <c r="C228" s="63"/>
      <c r="D228" s="63"/>
      <c r="E228" s="11"/>
      <c r="G228" s="11"/>
      <c r="H228" s="63"/>
      <c r="I228" s="63"/>
    </row>
    <row r="229" spans="1:9" x14ac:dyDescent="0.2">
      <c r="A229" s="63"/>
      <c r="B229" s="63"/>
      <c r="C229" s="63"/>
      <c r="D229" s="63"/>
      <c r="E229" s="11"/>
      <c r="G229" s="11"/>
      <c r="H229" s="63"/>
      <c r="I229" s="63"/>
    </row>
    <row r="230" spans="1:9" x14ac:dyDescent="0.2">
      <c r="A230" s="63"/>
      <c r="B230" s="63"/>
      <c r="C230" s="63"/>
      <c r="D230" s="63"/>
      <c r="E230" s="11"/>
      <c r="G230" s="11"/>
      <c r="H230" s="63"/>
      <c r="I230" s="63"/>
    </row>
    <row r="231" spans="1:9" x14ac:dyDescent="0.2">
      <c r="A231" s="63"/>
      <c r="B231" s="63"/>
      <c r="C231" s="63"/>
      <c r="D231" s="63"/>
      <c r="E231" s="11"/>
      <c r="G231" s="11"/>
      <c r="H231" s="63"/>
      <c r="I231" s="63"/>
    </row>
    <row r="232" spans="1:9" x14ac:dyDescent="0.2">
      <c r="A232" s="63"/>
      <c r="B232" s="63"/>
      <c r="C232" s="63"/>
      <c r="D232" s="63"/>
      <c r="E232" s="11"/>
      <c r="G232" s="11"/>
      <c r="H232" s="63"/>
      <c r="I232" s="63"/>
    </row>
    <row r="233" spans="1:9" x14ac:dyDescent="0.2">
      <c r="A233" s="63"/>
      <c r="B233" s="63"/>
      <c r="C233" s="63"/>
      <c r="D233" s="63"/>
      <c r="E233" s="11"/>
      <c r="G233" s="11"/>
      <c r="H233" s="63"/>
      <c r="I233" s="63"/>
    </row>
    <row r="234" spans="1:9" x14ac:dyDescent="0.2">
      <c r="A234" s="63"/>
      <c r="B234" s="63"/>
      <c r="C234" s="63"/>
      <c r="D234" s="63"/>
      <c r="E234" s="11"/>
      <c r="G234" s="11"/>
      <c r="H234" s="63"/>
      <c r="I234" s="63"/>
    </row>
    <row r="235" spans="1:9" x14ac:dyDescent="0.2">
      <c r="A235" s="63"/>
      <c r="B235" s="63"/>
      <c r="C235" s="63"/>
      <c r="D235" s="63"/>
      <c r="E235" s="11"/>
      <c r="G235" s="11"/>
      <c r="H235" s="63"/>
      <c r="I235" s="63"/>
    </row>
    <row r="236" spans="1:9" x14ac:dyDescent="0.2">
      <c r="A236" s="63"/>
      <c r="B236" s="63"/>
      <c r="C236" s="63"/>
      <c r="D236" s="63"/>
      <c r="E236" s="11"/>
      <c r="G236" s="11"/>
      <c r="H236" s="63"/>
      <c r="I236" s="63"/>
    </row>
    <row r="237" spans="1:9" x14ac:dyDescent="0.2">
      <c r="A237" s="63"/>
      <c r="B237" s="63"/>
      <c r="C237" s="63"/>
      <c r="D237" s="63"/>
      <c r="E237" s="11"/>
      <c r="G237" s="11"/>
      <c r="H237" s="63"/>
      <c r="I237" s="63"/>
    </row>
    <row r="238" spans="1:9" x14ac:dyDescent="0.2">
      <c r="A238" s="63"/>
      <c r="B238" s="63"/>
      <c r="C238" s="63"/>
      <c r="D238" s="63"/>
      <c r="E238" s="11"/>
      <c r="G238" s="11"/>
      <c r="H238" s="63"/>
      <c r="I238" s="63"/>
    </row>
    <row r="239" spans="1:9" x14ac:dyDescent="0.2">
      <c r="A239" s="63"/>
      <c r="B239" s="63"/>
      <c r="C239" s="63"/>
      <c r="D239" s="63"/>
      <c r="E239" s="11"/>
      <c r="G239" s="11"/>
      <c r="H239" s="63"/>
      <c r="I239" s="63"/>
    </row>
    <row r="240" spans="1:9" x14ac:dyDescent="0.2">
      <c r="A240" s="63"/>
      <c r="B240" s="63"/>
      <c r="C240" s="63"/>
      <c r="D240" s="63"/>
      <c r="E240" s="11"/>
      <c r="G240" s="11"/>
      <c r="H240" s="63"/>
      <c r="I240" s="63"/>
    </row>
    <row r="241" spans="1:9" x14ac:dyDescent="0.2">
      <c r="A241" s="63"/>
      <c r="B241" s="63"/>
      <c r="C241" s="63"/>
      <c r="D241" s="63"/>
      <c r="E241" s="11"/>
      <c r="G241" s="11"/>
      <c r="H241" s="63"/>
      <c r="I241" s="63"/>
    </row>
    <row r="242" spans="1:9" x14ac:dyDescent="0.2">
      <c r="A242" s="63"/>
      <c r="B242" s="63"/>
      <c r="C242" s="63"/>
      <c r="D242" s="63"/>
      <c r="E242" s="11"/>
      <c r="G242" s="11"/>
      <c r="H242" s="63"/>
      <c r="I242" s="63"/>
    </row>
    <row r="243" spans="1:9" x14ac:dyDescent="0.2">
      <c r="A243" s="63"/>
      <c r="B243" s="63"/>
      <c r="C243" s="63"/>
      <c r="D243" s="63"/>
      <c r="E243" s="11"/>
      <c r="G243" s="11"/>
      <c r="H243" s="63"/>
      <c r="I243" s="63"/>
    </row>
    <row r="244" spans="1:9" x14ac:dyDescent="0.2">
      <c r="A244" s="63"/>
      <c r="B244" s="63"/>
      <c r="C244" s="63"/>
      <c r="D244" s="63"/>
      <c r="E244" s="11"/>
      <c r="G244" s="11"/>
      <c r="H244" s="63"/>
      <c r="I244" s="63"/>
    </row>
    <row r="245" spans="1:9" x14ac:dyDescent="0.2">
      <c r="A245" s="63"/>
      <c r="B245" s="63"/>
      <c r="C245" s="63"/>
      <c r="D245" s="63"/>
      <c r="E245" s="11"/>
      <c r="G245" s="11"/>
      <c r="H245" s="63"/>
      <c r="I245" s="63"/>
    </row>
    <row r="246" spans="1:9" x14ac:dyDescent="0.2">
      <c r="A246" s="63"/>
      <c r="B246" s="63"/>
      <c r="C246" s="63"/>
      <c r="D246" s="63"/>
      <c r="E246" s="11"/>
      <c r="G246" s="11"/>
      <c r="H246" s="63"/>
      <c r="I246" s="63"/>
    </row>
    <row r="247" spans="1:9" x14ac:dyDescent="0.2">
      <c r="A247" s="63"/>
      <c r="B247" s="63"/>
      <c r="C247" s="63"/>
      <c r="D247" s="63"/>
      <c r="E247" s="11"/>
      <c r="G247" s="11"/>
      <c r="H247" s="63"/>
      <c r="I247" s="63"/>
    </row>
    <row r="248" spans="1:9" x14ac:dyDescent="0.2">
      <c r="A248" s="63"/>
      <c r="B248" s="63"/>
      <c r="C248" s="63"/>
      <c r="D248" s="63"/>
      <c r="E248" s="11"/>
      <c r="G248" s="11"/>
      <c r="H248" s="63"/>
      <c r="I248" s="63"/>
    </row>
    <row r="249" spans="1:9" x14ac:dyDescent="0.2">
      <c r="A249" s="63"/>
      <c r="B249" s="63"/>
      <c r="C249" s="63"/>
      <c r="D249" s="63"/>
      <c r="E249" s="11"/>
      <c r="G249" s="11"/>
      <c r="H249" s="63"/>
      <c r="I249" s="63"/>
    </row>
    <row r="250" spans="1:9" x14ac:dyDescent="0.2">
      <c r="A250" s="63"/>
      <c r="B250" s="63"/>
      <c r="C250" s="63"/>
      <c r="D250" s="63"/>
      <c r="E250" s="11"/>
      <c r="G250" s="11"/>
      <c r="H250" s="63"/>
      <c r="I250" s="63"/>
    </row>
    <row r="251" spans="1:9" x14ac:dyDescent="0.2">
      <c r="A251" s="63"/>
      <c r="B251" s="63"/>
      <c r="C251" s="63"/>
      <c r="D251" s="63"/>
      <c r="E251" s="11"/>
      <c r="G251" s="11"/>
      <c r="H251" s="63"/>
      <c r="I251" s="63"/>
    </row>
    <row r="252" spans="1:9" x14ac:dyDescent="0.2">
      <c r="A252" s="63"/>
      <c r="B252" s="63"/>
      <c r="C252" s="63"/>
      <c r="D252" s="63"/>
      <c r="E252" s="11"/>
      <c r="G252" s="11"/>
      <c r="H252" s="63"/>
      <c r="I252" s="63"/>
    </row>
    <row r="253" spans="1:9" x14ac:dyDescent="0.2">
      <c r="A253" s="63"/>
      <c r="B253" s="63"/>
      <c r="C253" s="63"/>
      <c r="D253" s="63"/>
      <c r="E253" s="11"/>
      <c r="G253" s="11"/>
      <c r="H253" s="63"/>
      <c r="I253" s="63"/>
    </row>
    <row r="254" spans="1:9" x14ac:dyDescent="0.2">
      <c r="A254" s="63"/>
      <c r="B254" s="63"/>
      <c r="C254" s="63"/>
      <c r="D254" s="63"/>
      <c r="E254" s="11"/>
      <c r="G254" s="11"/>
      <c r="H254" s="63"/>
      <c r="I254" s="63"/>
    </row>
    <row r="255" spans="1:9" x14ac:dyDescent="0.2">
      <c r="A255" s="63"/>
      <c r="B255" s="63"/>
      <c r="C255" s="63"/>
      <c r="D255" s="63"/>
      <c r="E255" s="11"/>
      <c r="G255" s="11"/>
      <c r="H255" s="63"/>
      <c r="I255" s="63"/>
    </row>
    <row r="256" spans="1:9" x14ac:dyDescent="0.2">
      <c r="A256" s="63"/>
      <c r="B256" s="63"/>
      <c r="C256" s="63"/>
      <c r="D256" s="63"/>
      <c r="E256" s="11"/>
      <c r="G256" s="11"/>
      <c r="H256" s="63"/>
      <c r="I256" s="63"/>
    </row>
    <row r="257" spans="1:9" x14ac:dyDescent="0.2">
      <c r="A257" s="63"/>
      <c r="B257" s="63"/>
      <c r="C257" s="63"/>
      <c r="D257" s="63"/>
      <c r="E257" s="11"/>
      <c r="G257" s="11"/>
      <c r="H257" s="63"/>
      <c r="I257" s="63"/>
    </row>
    <row r="258" spans="1:9" x14ac:dyDescent="0.2">
      <c r="A258" s="63"/>
      <c r="B258" s="63"/>
      <c r="C258" s="63"/>
      <c r="D258" s="63"/>
      <c r="E258" s="11"/>
      <c r="G258" s="11"/>
      <c r="H258" s="63"/>
      <c r="I258" s="63"/>
    </row>
    <row r="259" spans="1:9" x14ac:dyDescent="0.2">
      <c r="A259" s="63"/>
      <c r="B259" s="63"/>
      <c r="C259" s="63"/>
      <c r="D259" s="63"/>
      <c r="E259" s="11"/>
      <c r="G259" s="11"/>
      <c r="H259" s="63"/>
      <c r="I259" s="63"/>
    </row>
    <row r="260" spans="1:9" x14ac:dyDescent="0.2">
      <c r="A260" s="63"/>
      <c r="B260" s="63"/>
      <c r="C260" s="63"/>
      <c r="D260" s="63"/>
      <c r="E260" s="11"/>
      <c r="G260" s="11"/>
      <c r="H260" s="63"/>
      <c r="I260" s="63"/>
    </row>
    <row r="261" spans="1:9" x14ac:dyDescent="0.2">
      <c r="A261" s="63"/>
      <c r="B261" s="63"/>
      <c r="C261" s="63"/>
      <c r="D261" s="63"/>
      <c r="E261" s="11"/>
      <c r="G261" s="11"/>
      <c r="H261" s="63"/>
      <c r="I261" s="63"/>
    </row>
    <row r="262" spans="1:9" x14ac:dyDescent="0.2">
      <c r="A262" s="63"/>
      <c r="B262" s="63"/>
      <c r="C262" s="63"/>
      <c r="D262" s="63"/>
      <c r="E262" s="11"/>
      <c r="G262" s="11"/>
      <c r="H262" s="63"/>
      <c r="I262" s="63"/>
    </row>
    <row r="263" spans="1:9" x14ac:dyDescent="0.2">
      <c r="A263" s="63"/>
      <c r="B263" s="63"/>
      <c r="C263" s="63"/>
      <c r="D263" s="63"/>
      <c r="E263" s="11"/>
      <c r="G263" s="11"/>
      <c r="H263" s="63"/>
      <c r="I263" s="63"/>
    </row>
    <row r="264" spans="1:9" x14ac:dyDescent="0.2">
      <c r="A264" s="63"/>
      <c r="B264" s="63"/>
      <c r="C264" s="63"/>
      <c r="D264" s="63"/>
      <c r="E264" s="11"/>
      <c r="G264" s="11"/>
      <c r="H264" s="63"/>
      <c r="I264" s="63"/>
    </row>
  </sheetData>
  <mergeCells count="8">
    <mergeCell ref="A110:B110"/>
    <mergeCell ref="A111:B111"/>
    <mergeCell ref="A1:G1"/>
    <mergeCell ref="A105:B105"/>
    <mergeCell ref="A106:B106"/>
    <mergeCell ref="A107:B107"/>
    <mergeCell ref="A108:B108"/>
    <mergeCell ref="A109:B109"/>
  </mergeCells>
  <conditionalFormatting sqref="F2:F3 F5:F124">
    <cfRule type="cellIs" dxfId="81" priority="2" stopIfTrue="1" operator="between">
      <formula>0.009</formula>
      <formula>-0.009</formula>
    </cfRule>
  </conditionalFormatting>
  <conditionalFormatting sqref="F264:F65536">
    <cfRule type="cellIs" dxfId="8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1"/>
  <sheetViews>
    <sheetView workbookViewId="0">
      <selection sqref="A1:G1"/>
    </sheetView>
  </sheetViews>
  <sheetFormatPr defaultColWidth="9.109375" defaultRowHeight="10.199999999999999" x14ac:dyDescent="0.2"/>
  <cols>
    <col min="1" max="1" width="38.6640625" style="7" bestFit="1" customWidth="1"/>
    <col min="2" max="2" width="53.88671875" style="7" bestFit="1" customWidth="1"/>
    <col min="3" max="3" width="35.44140625" style="7" bestFit="1" customWidth="1"/>
    <col min="4" max="4" width="15.33203125" style="7" bestFit="1" customWidth="1"/>
    <col min="5" max="5" width="26.5546875" style="10" customWidth="1"/>
    <col min="6" max="6" width="31.33203125" style="11" bestFit="1" customWidth="1"/>
    <col min="7" max="7" width="33.6640625" style="10" customWidth="1"/>
    <col min="8" max="8" width="27.33203125" style="7" customWidth="1"/>
    <col min="9" max="16384" width="9.109375" style="7"/>
  </cols>
  <sheetData>
    <row r="1" spans="1:11" s="1" customFormat="1" ht="13.8" x14ac:dyDescent="0.2">
      <c r="A1" s="105" t="s">
        <v>10</v>
      </c>
      <c r="B1" s="106"/>
      <c r="C1" s="106"/>
      <c r="D1" s="106"/>
      <c r="E1" s="106"/>
      <c r="F1" s="106"/>
      <c r="G1" s="106"/>
    </row>
    <row r="2" spans="1:11" s="1" customFormat="1" ht="11.4" x14ac:dyDescent="0.2">
      <c r="E2" s="5"/>
      <c r="F2" s="9"/>
      <c r="G2" s="10"/>
    </row>
    <row r="3" spans="1:11" s="1" customFormat="1" ht="12" x14ac:dyDescent="0.2">
      <c r="A3" s="8" t="s">
        <v>7</v>
      </c>
      <c r="B3" s="2"/>
      <c r="C3" s="3"/>
      <c r="D3" s="3"/>
      <c r="E3" s="4"/>
      <c r="F3" s="9"/>
      <c r="G3" s="10"/>
    </row>
    <row r="4" spans="1:11" s="1" customFormat="1" ht="26.25" customHeight="1" x14ac:dyDescent="0.25">
      <c r="A4" s="36" t="s">
        <v>2</v>
      </c>
      <c r="B4" s="36" t="s">
        <v>0</v>
      </c>
      <c r="C4" s="37" t="s">
        <v>4</v>
      </c>
      <c r="D4" s="37" t="s">
        <v>1</v>
      </c>
      <c r="E4" s="53" t="s">
        <v>6</v>
      </c>
      <c r="F4" s="38" t="s">
        <v>257</v>
      </c>
      <c r="G4" s="53" t="s">
        <v>258</v>
      </c>
      <c r="H4" s="54" t="s">
        <v>259</v>
      </c>
      <c r="I4" s="39" t="s">
        <v>5</v>
      </c>
      <c r="J4" s="35"/>
      <c r="K4" s="35"/>
    </row>
    <row r="5" spans="1:11" x14ac:dyDescent="0.2">
      <c r="A5" s="40" t="s">
        <v>124</v>
      </c>
      <c r="B5" s="41"/>
      <c r="C5" s="41"/>
      <c r="D5" s="41"/>
      <c r="E5" s="42"/>
      <c r="F5" s="43"/>
      <c r="G5" s="42"/>
      <c r="H5" s="41"/>
      <c r="I5" s="41"/>
    </row>
    <row r="6" spans="1:11" x14ac:dyDescent="0.2">
      <c r="A6" s="40" t="s">
        <v>21</v>
      </c>
      <c r="B6" s="41"/>
      <c r="C6" s="41"/>
      <c r="D6" s="41"/>
      <c r="E6" s="42"/>
      <c r="F6" s="43"/>
      <c r="G6" s="42"/>
      <c r="H6" s="41"/>
      <c r="I6" s="41"/>
    </row>
    <row r="7" spans="1:11" x14ac:dyDescent="0.2">
      <c r="A7" s="41" t="s">
        <v>126</v>
      </c>
      <c r="B7" s="41" t="s">
        <v>125</v>
      </c>
      <c r="C7" s="41" t="s">
        <v>127</v>
      </c>
      <c r="D7" s="44">
        <v>1980000</v>
      </c>
      <c r="E7" s="42">
        <v>19625.759999999998</v>
      </c>
      <c r="F7" s="43">
        <v>6.8037018385068704</v>
      </c>
      <c r="G7" s="42">
        <v>-4278.8459999999995</v>
      </c>
      <c r="H7" s="42">
        <v>-1.4833561806975999</v>
      </c>
      <c r="I7" s="45"/>
    </row>
    <row r="8" spans="1:11" x14ac:dyDescent="0.2">
      <c r="A8" s="41" t="s">
        <v>134</v>
      </c>
      <c r="B8" s="41" t="s">
        <v>133</v>
      </c>
      <c r="C8" s="41" t="s">
        <v>135</v>
      </c>
      <c r="D8" s="44">
        <v>638925</v>
      </c>
      <c r="E8" s="42">
        <v>13453.2048</v>
      </c>
      <c r="F8" s="43">
        <v>4.6638496665387503</v>
      </c>
      <c r="G8" s="42">
        <v>-5767.1160749999999</v>
      </c>
      <c r="H8" s="42">
        <v>-1.9992977720281899</v>
      </c>
      <c r="I8" s="45"/>
    </row>
    <row r="9" spans="1:11" x14ac:dyDescent="0.2">
      <c r="A9" s="41" t="s">
        <v>132</v>
      </c>
      <c r="B9" s="41" t="s">
        <v>131</v>
      </c>
      <c r="C9" s="41" t="s">
        <v>127</v>
      </c>
      <c r="D9" s="44">
        <v>933000</v>
      </c>
      <c r="E9" s="42">
        <v>12529.257</v>
      </c>
      <c r="F9" s="43">
        <v>4.3435428175023603</v>
      </c>
      <c r="G9" s="42">
        <v>-3800.5884000000001</v>
      </c>
      <c r="H9" s="42">
        <v>-1.3175576530278501</v>
      </c>
      <c r="I9" s="45"/>
    </row>
    <row r="10" spans="1:11" x14ac:dyDescent="0.2">
      <c r="A10" s="41" t="s">
        <v>137</v>
      </c>
      <c r="B10" s="41" t="s">
        <v>136</v>
      </c>
      <c r="C10" s="41" t="s">
        <v>138</v>
      </c>
      <c r="D10" s="44">
        <v>671500</v>
      </c>
      <c r="E10" s="42">
        <v>10545.236000000001</v>
      </c>
      <c r="F10" s="43">
        <v>3.6557382522097899</v>
      </c>
      <c r="G10" s="42">
        <v>-2895.63</v>
      </c>
      <c r="H10" s="42">
        <v>-1.0038338976241299</v>
      </c>
      <c r="I10" s="45"/>
    </row>
    <row r="11" spans="1:11" x14ac:dyDescent="0.2">
      <c r="A11" s="41" t="s">
        <v>129</v>
      </c>
      <c r="B11" s="41" t="s">
        <v>128</v>
      </c>
      <c r="C11" s="41" t="s">
        <v>130</v>
      </c>
      <c r="D11" s="44">
        <v>226250</v>
      </c>
      <c r="E11" s="42">
        <v>9238.9187500000007</v>
      </c>
      <c r="F11" s="43">
        <v>3.2028746140374</v>
      </c>
      <c r="G11" s="42">
        <v>-1293.8625</v>
      </c>
      <c r="H11" s="42">
        <v>-0.44854592484699202</v>
      </c>
      <c r="I11" s="45"/>
    </row>
    <row r="12" spans="1:11" x14ac:dyDescent="0.2">
      <c r="A12" s="41" t="s">
        <v>145</v>
      </c>
      <c r="B12" s="41" t="s">
        <v>144</v>
      </c>
      <c r="C12" s="41" t="s">
        <v>127</v>
      </c>
      <c r="D12" s="44">
        <v>724250</v>
      </c>
      <c r="E12" s="42">
        <v>7113.5834999999997</v>
      </c>
      <c r="F12" s="43">
        <v>2.4660803524206001</v>
      </c>
      <c r="G12" s="42">
        <v>-1479.5250000000001</v>
      </c>
      <c r="H12" s="42">
        <v>-0.51290991852630796</v>
      </c>
      <c r="I12" s="45"/>
    </row>
    <row r="13" spans="1:11" x14ac:dyDescent="0.2">
      <c r="A13" s="41" t="s">
        <v>147</v>
      </c>
      <c r="B13" s="41" t="s">
        <v>146</v>
      </c>
      <c r="C13" s="41" t="s">
        <v>141</v>
      </c>
      <c r="D13" s="44">
        <v>415000</v>
      </c>
      <c r="E13" s="42">
        <v>6736.6949999999997</v>
      </c>
      <c r="F13" s="43">
        <v>2.3354236552857102</v>
      </c>
      <c r="G13" s="42">
        <v>-1387.6922500000001</v>
      </c>
      <c r="H13" s="42">
        <v>-0.48107407369736199</v>
      </c>
      <c r="I13" s="45"/>
    </row>
    <row r="14" spans="1:11" x14ac:dyDescent="0.2">
      <c r="A14" s="41" t="s">
        <v>140</v>
      </c>
      <c r="B14" s="41" t="s">
        <v>139</v>
      </c>
      <c r="C14" s="41" t="s">
        <v>141</v>
      </c>
      <c r="D14" s="44">
        <v>392125</v>
      </c>
      <c r="E14" s="42">
        <v>6334.3872499999998</v>
      </c>
      <c r="F14" s="43">
        <v>2.1959548154384598</v>
      </c>
      <c r="G14" s="42"/>
      <c r="H14" s="42"/>
      <c r="I14" s="45"/>
    </row>
    <row r="15" spans="1:11" x14ac:dyDescent="0.2">
      <c r="A15" s="41" t="s">
        <v>143</v>
      </c>
      <c r="B15" s="41" t="s">
        <v>142</v>
      </c>
      <c r="C15" s="41" t="s">
        <v>127</v>
      </c>
      <c r="D15" s="44">
        <v>480000</v>
      </c>
      <c r="E15" s="42">
        <v>6093.12</v>
      </c>
      <c r="F15" s="43">
        <v>2.1123142108251098</v>
      </c>
      <c r="G15" s="42"/>
      <c r="H15" s="42"/>
      <c r="I15" s="45"/>
    </row>
    <row r="16" spans="1:11" x14ac:dyDescent="0.2">
      <c r="A16" s="41" t="s">
        <v>176</v>
      </c>
      <c r="B16" s="41" t="s">
        <v>175</v>
      </c>
      <c r="C16" s="41" t="s">
        <v>177</v>
      </c>
      <c r="D16" s="44">
        <v>2711500</v>
      </c>
      <c r="E16" s="42">
        <v>4882.8692000000001</v>
      </c>
      <c r="F16" s="43">
        <v>1.6927541228073999</v>
      </c>
      <c r="G16" s="42">
        <v>-2190.826</v>
      </c>
      <c r="H16" s="42">
        <v>-0.75949807212809395</v>
      </c>
      <c r="I16" s="45"/>
    </row>
    <row r="17" spans="1:9" x14ac:dyDescent="0.2">
      <c r="A17" s="41" t="s">
        <v>155</v>
      </c>
      <c r="B17" s="41" t="s">
        <v>154</v>
      </c>
      <c r="C17" s="41" t="s">
        <v>156</v>
      </c>
      <c r="D17" s="44">
        <v>41000</v>
      </c>
      <c r="E17" s="42">
        <v>4831.4399999999996</v>
      </c>
      <c r="F17" s="43">
        <v>1.6749250582212201</v>
      </c>
      <c r="G17" s="42">
        <v>-1677.7655</v>
      </c>
      <c r="H17" s="42">
        <v>-0.581634352857336</v>
      </c>
      <c r="I17" s="45"/>
    </row>
    <row r="18" spans="1:9" x14ac:dyDescent="0.2">
      <c r="A18" s="41" t="s">
        <v>179</v>
      </c>
      <c r="B18" s="41" t="s">
        <v>178</v>
      </c>
      <c r="C18" s="41" t="s">
        <v>180</v>
      </c>
      <c r="D18" s="44">
        <v>2646300</v>
      </c>
      <c r="E18" s="42">
        <v>4555.8700799999997</v>
      </c>
      <c r="F18" s="43">
        <v>1.5793926777507901</v>
      </c>
      <c r="G18" s="42">
        <v>-2192.4718200000002</v>
      </c>
      <c r="H18" s="42">
        <v>-0.76006863186997597</v>
      </c>
      <c r="I18" s="45"/>
    </row>
    <row r="19" spans="1:9" x14ac:dyDescent="0.2">
      <c r="A19" s="41" t="s">
        <v>161</v>
      </c>
      <c r="B19" s="41" t="s">
        <v>160</v>
      </c>
      <c r="C19" s="41" t="s">
        <v>162</v>
      </c>
      <c r="D19" s="44">
        <v>60750</v>
      </c>
      <c r="E19" s="42">
        <v>4278.3187500000004</v>
      </c>
      <c r="F19" s="43">
        <v>1.48317339787572</v>
      </c>
      <c r="G19" s="42">
        <v>-1665.7974999999999</v>
      </c>
      <c r="H19" s="42">
        <v>-0.57748538213705602</v>
      </c>
      <c r="I19" s="45"/>
    </row>
    <row r="20" spans="1:9" x14ac:dyDescent="0.2">
      <c r="A20" s="41" t="s">
        <v>149</v>
      </c>
      <c r="B20" s="41" t="s">
        <v>148</v>
      </c>
      <c r="C20" s="41" t="s">
        <v>150</v>
      </c>
      <c r="D20" s="44">
        <v>1510050</v>
      </c>
      <c r="E20" s="42">
        <v>4198.6940249999998</v>
      </c>
      <c r="F20" s="43">
        <v>1.45556973371835</v>
      </c>
      <c r="G20" s="42">
        <v>-542.81200000000001</v>
      </c>
      <c r="H20" s="42">
        <v>-0.18817773183629999</v>
      </c>
      <c r="I20" s="45"/>
    </row>
    <row r="21" spans="1:9" x14ac:dyDescent="0.2">
      <c r="A21" s="41" t="s">
        <v>164</v>
      </c>
      <c r="B21" s="41" t="s">
        <v>163</v>
      </c>
      <c r="C21" s="41" t="s">
        <v>165</v>
      </c>
      <c r="D21" s="44">
        <v>240350</v>
      </c>
      <c r="E21" s="42">
        <v>4133.2989500000003</v>
      </c>
      <c r="F21" s="43">
        <v>1.4328990910524499</v>
      </c>
      <c r="G21" s="42">
        <v>-605.11500000000001</v>
      </c>
      <c r="H21" s="42">
        <v>-0.20977643861985901</v>
      </c>
      <c r="I21" s="45"/>
    </row>
    <row r="22" spans="1:9" x14ac:dyDescent="0.2">
      <c r="A22" s="41" t="s">
        <v>152</v>
      </c>
      <c r="B22" s="41" t="s">
        <v>151</v>
      </c>
      <c r="C22" s="41" t="s">
        <v>153</v>
      </c>
      <c r="D22" s="44">
        <v>105000</v>
      </c>
      <c r="E22" s="42">
        <v>3894.66</v>
      </c>
      <c r="F22" s="43">
        <v>1.3501696445059499</v>
      </c>
      <c r="G22" s="42"/>
      <c r="H22" s="42"/>
      <c r="I22" s="45"/>
    </row>
    <row r="23" spans="1:9" x14ac:dyDescent="0.2">
      <c r="A23" s="41" t="s">
        <v>158</v>
      </c>
      <c r="B23" s="41" t="s">
        <v>157</v>
      </c>
      <c r="C23" s="41" t="s">
        <v>159</v>
      </c>
      <c r="D23" s="44">
        <v>1180000</v>
      </c>
      <c r="E23" s="42">
        <v>3888.69</v>
      </c>
      <c r="F23" s="43">
        <v>1.3481000125540801</v>
      </c>
      <c r="G23" s="42">
        <v>-1094.115</v>
      </c>
      <c r="H23" s="42">
        <v>-0.37929905578372197</v>
      </c>
      <c r="I23" s="45"/>
    </row>
    <row r="24" spans="1:9" x14ac:dyDescent="0.2">
      <c r="A24" s="41" t="s">
        <v>173</v>
      </c>
      <c r="B24" s="41" t="s">
        <v>172</v>
      </c>
      <c r="C24" s="41" t="s">
        <v>174</v>
      </c>
      <c r="D24" s="44">
        <v>483200</v>
      </c>
      <c r="E24" s="42">
        <v>3623.2752</v>
      </c>
      <c r="F24" s="43">
        <v>1.2560881280345999</v>
      </c>
      <c r="G24" s="42">
        <v>-597.28679999999997</v>
      </c>
      <c r="H24" s="42">
        <v>-0.20706262072275899</v>
      </c>
      <c r="I24" s="45"/>
    </row>
    <row r="25" spans="1:9" x14ac:dyDescent="0.2">
      <c r="A25" s="41" t="s">
        <v>216</v>
      </c>
      <c r="B25" s="41" t="s">
        <v>215</v>
      </c>
      <c r="C25" s="41" t="s">
        <v>217</v>
      </c>
      <c r="D25" s="44">
        <v>242800</v>
      </c>
      <c r="E25" s="42">
        <v>3505.3036000000002</v>
      </c>
      <c r="F25" s="43">
        <v>1.2151906753086099</v>
      </c>
      <c r="G25" s="42">
        <v>-1159.2</v>
      </c>
      <c r="H25" s="42">
        <v>-0.401862204123416</v>
      </c>
      <c r="I25" s="45"/>
    </row>
    <row r="26" spans="1:9" x14ac:dyDescent="0.2">
      <c r="A26" s="41" t="s">
        <v>188</v>
      </c>
      <c r="B26" s="41" t="s">
        <v>187</v>
      </c>
      <c r="C26" s="41" t="s">
        <v>189</v>
      </c>
      <c r="D26" s="44">
        <v>780300</v>
      </c>
      <c r="E26" s="42">
        <v>3118.0787999999998</v>
      </c>
      <c r="F26" s="43">
        <v>1.0809506721864199</v>
      </c>
      <c r="G26" s="42">
        <v>-687.76199999999994</v>
      </c>
      <c r="H26" s="42">
        <v>-0.23842784095266401</v>
      </c>
      <c r="I26" s="45"/>
    </row>
    <row r="27" spans="1:9" x14ac:dyDescent="0.2">
      <c r="A27" s="41" t="s">
        <v>170</v>
      </c>
      <c r="B27" s="41" t="s">
        <v>169</v>
      </c>
      <c r="C27" s="41" t="s">
        <v>171</v>
      </c>
      <c r="D27" s="44">
        <v>49510</v>
      </c>
      <c r="E27" s="42">
        <v>2985.9481000000001</v>
      </c>
      <c r="F27" s="43">
        <v>1.03514465567989</v>
      </c>
      <c r="G27" s="42"/>
      <c r="H27" s="42"/>
      <c r="I27" s="45"/>
    </row>
    <row r="28" spans="1:9" x14ac:dyDescent="0.2">
      <c r="A28" s="41" t="s">
        <v>219</v>
      </c>
      <c r="B28" s="41" t="s">
        <v>218</v>
      </c>
      <c r="C28" s="41" t="s">
        <v>220</v>
      </c>
      <c r="D28" s="44">
        <v>170000</v>
      </c>
      <c r="E28" s="42">
        <v>2893.74</v>
      </c>
      <c r="F28" s="43">
        <v>1.0031786875087101</v>
      </c>
      <c r="G28" s="42"/>
      <c r="H28" s="42"/>
      <c r="I28" s="45"/>
    </row>
    <row r="29" spans="1:9" x14ac:dyDescent="0.2">
      <c r="A29" s="41" t="s">
        <v>167</v>
      </c>
      <c r="B29" s="41" t="s">
        <v>166</v>
      </c>
      <c r="C29" s="41" t="s">
        <v>168</v>
      </c>
      <c r="D29" s="44">
        <v>155300</v>
      </c>
      <c r="E29" s="42">
        <v>2835.1568000000002</v>
      </c>
      <c r="F29" s="43">
        <v>0.98286953130045696</v>
      </c>
      <c r="G29" s="42">
        <v>-244.26779999999999</v>
      </c>
      <c r="H29" s="42">
        <v>-8.4680811339180206E-2</v>
      </c>
      <c r="I29" s="45"/>
    </row>
    <row r="30" spans="1:9" x14ac:dyDescent="0.2">
      <c r="A30" s="41" t="s">
        <v>237</v>
      </c>
      <c r="B30" s="41" t="s">
        <v>236</v>
      </c>
      <c r="C30" s="41" t="s">
        <v>238</v>
      </c>
      <c r="D30" s="44">
        <v>1400000</v>
      </c>
      <c r="E30" s="42">
        <v>2508.66</v>
      </c>
      <c r="F30" s="43">
        <v>0.86968222653230498</v>
      </c>
      <c r="G30" s="42"/>
      <c r="H30" s="42"/>
      <c r="I30" s="45"/>
    </row>
    <row r="31" spans="1:9" x14ac:dyDescent="0.2">
      <c r="A31" s="41" t="s">
        <v>206</v>
      </c>
      <c r="B31" s="41" t="s">
        <v>205</v>
      </c>
      <c r="C31" s="41" t="s">
        <v>207</v>
      </c>
      <c r="D31" s="44">
        <v>323190</v>
      </c>
      <c r="E31" s="42">
        <v>2425.8641400000001</v>
      </c>
      <c r="F31" s="43">
        <v>0.84097921860279001</v>
      </c>
      <c r="G31" s="42"/>
      <c r="H31" s="42"/>
      <c r="I31" s="45"/>
    </row>
    <row r="32" spans="1:9" x14ac:dyDescent="0.2">
      <c r="A32" s="41" t="s">
        <v>196</v>
      </c>
      <c r="B32" s="41" t="s">
        <v>195</v>
      </c>
      <c r="C32" s="41" t="s">
        <v>197</v>
      </c>
      <c r="D32" s="44">
        <v>46500</v>
      </c>
      <c r="E32" s="42">
        <v>2352.6675</v>
      </c>
      <c r="F32" s="43">
        <v>0.81560399164900399</v>
      </c>
      <c r="G32" s="42"/>
      <c r="H32" s="42"/>
      <c r="I32" s="45"/>
    </row>
    <row r="33" spans="1:9" x14ac:dyDescent="0.2">
      <c r="A33" s="41" t="s">
        <v>214</v>
      </c>
      <c r="B33" s="41" t="s">
        <v>213</v>
      </c>
      <c r="C33" s="41" t="s">
        <v>189</v>
      </c>
      <c r="D33" s="44">
        <v>50000</v>
      </c>
      <c r="E33" s="42">
        <v>2194.35</v>
      </c>
      <c r="F33" s="43">
        <v>0.76071974432213296</v>
      </c>
      <c r="G33" s="42"/>
      <c r="H33" s="42"/>
      <c r="I33" s="45"/>
    </row>
    <row r="34" spans="1:9" x14ac:dyDescent="0.2">
      <c r="A34" s="41" t="s">
        <v>203</v>
      </c>
      <c r="B34" s="41" t="s">
        <v>202</v>
      </c>
      <c r="C34" s="41" t="s">
        <v>204</v>
      </c>
      <c r="D34" s="44">
        <v>115000</v>
      </c>
      <c r="E34" s="42">
        <v>2131.5250000000001</v>
      </c>
      <c r="F34" s="43">
        <v>0.73894007474479195</v>
      </c>
      <c r="G34" s="42"/>
      <c r="H34" s="42"/>
      <c r="I34" s="45"/>
    </row>
    <row r="35" spans="1:9" x14ac:dyDescent="0.2">
      <c r="A35" s="41" t="s">
        <v>199</v>
      </c>
      <c r="B35" s="41" t="s">
        <v>198</v>
      </c>
      <c r="C35" s="41" t="s">
        <v>159</v>
      </c>
      <c r="D35" s="44">
        <v>1271000</v>
      </c>
      <c r="E35" s="42">
        <v>2129.6876000000002</v>
      </c>
      <c r="F35" s="43">
        <v>0.73830309957755902</v>
      </c>
      <c r="G35" s="42"/>
      <c r="H35" s="42"/>
      <c r="I35" s="45"/>
    </row>
    <row r="36" spans="1:9" x14ac:dyDescent="0.2">
      <c r="A36" s="41" t="s">
        <v>182</v>
      </c>
      <c r="B36" s="41" t="s">
        <v>181</v>
      </c>
      <c r="C36" s="41" t="s">
        <v>183</v>
      </c>
      <c r="D36" s="44">
        <v>33000</v>
      </c>
      <c r="E36" s="42">
        <v>2107.71</v>
      </c>
      <c r="F36" s="43">
        <v>0.73068408061849899</v>
      </c>
      <c r="G36" s="42"/>
      <c r="H36" s="42"/>
      <c r="I36" s="45"/>
    </row>
    <row r="37" spans="1:9" x14ac:dyDescent="0.2">
      <c r="A37" s="41" t="s">
        <v>191</v>
      </c>
      <c r="B37" s="41" t="s">
        <v>190</v>
      </c>
      <c r="C37" s="41" t="s">
        <v>192</v>
      </c>
      <c r="D37" s="44">
        <v>87800</v>
      </c>
      <c r="E37" s="42">
        <v>2033.3602000000001</v>
      </c>
      <c r="F37" s="43">
        <v>0.70490908535958297</v>
      </c>
      <c r="G37" s="42"/>
      <c r="H37" s="42"/>
      <c r="I37" s="45"/>
    </row>
    <row r="38" spans="1:9" x14ac:dyDescent="0.2">
      <c r="A38" s="41" t="s">
        <v>242</v>
      </c>
      <c r="B38" s="41" t="s">
        <v>241</v>
      </c>
      <c r="C38" s="41" t="s">
        <v>183</v>
      </c>
      <c r="D38" s="44">
        <v>801200</v>
      </c>
      <c r="E38" s="42">
        <v>2021.027</v>
      </c>
      <c r="F38" s="43">
        <v>0.70063351001805896</v>
      </c>
      <c r="G38" s="42">
        <v>-1390.1615999999999</v>
      </c>
      <c r="H38" s="42">
        <v>-0.48193012824683701</v>
      </c>
      <c r="I38" s="45"/>
    </row>
    <row r="39" spans="1:9" x14ac:dyDescent="0.2">
      <c r="A39" s="41" t="s">
        <v>194</v>
      </c>
      <c r="B39" s="41" t="s">
        <v>193</v>
      </c>
      <c r="C39" s="41" t="s">
        <v>162</v>
      </c>
      <c r="D39" s="44">
        <v>103000</v>
      </c>
      <c r="E39" s="42">
        <v>1986.7670000000001</v>
      </c>
      <c r="F39" s="43">
        <v>0.68875652665602605</v>
      </c>
      <c r="G39" s="42"/>
      <c r="H39" s="42"/>
      <c r="I39" s="45"/>
    </row>
    <row r="40" spans="1:9" x14ac:dyDescent="0.2">
      <c r="A40" s="41" t="s">
        <v>201</v>
      </c>
      <c r="B40" s="41" t="s">
        <v>200</v>
      </c>
      <c r="C40" s="41" t="s">
        <v>153</v>
      </c>
      <c r="D40" s="44">
        <v>11100</v>
      </c>
      <c r="E40" s="42">
        <v>1853.367</v>
      </c>
      <c r="F40" s="43">
        <v>0.64251047935611005</v>
      </c>
      <c r="G40" s="42"/>
      <c r="H40" s="42"/>
      <c r="I40" s="45"/>
    </row>
    <row r="41" spans="1:9" x14ac:dyDescent="0.2">
      <c r="A41" s="41" t="s">
        <v>231</v>
      </c>
      <c r="B41" s="41" t="s">
        <v>230</v>
      </c>
      <c r="C41" s="41" t="s">
        <v>232</v>
      </c>
      <c r="D41" s="44">
        <v>190000</v>
      </c>
      <c r="E41" s="42">
        <v>1728.145</v>
      </c>
      <c r="F41" s="43">
        <v>0.59909951582544896</v>
      </c>
      <c r="G41" s="42"/>
      <c r="H41" s="42"/>
      <c r="I41" s="45"/>
    </row>
    <row r="42" spans="1:9" x14ac:dyDescent="0.2">
      <c r="A42" s="41" t="s">
        <v>185</v>
      </c>
      <c r="B42" s="41" t="s">
        <v>184</v>
      </c>
      <c r="C42" s="41" t="s">
        <v>186</v>
      </c>
      <c r="D42" s="44">
        <v>140000</v>
      </c>
      <c r="E42" s="42">
        <v>1706.32</v>
      </c>
      <c r="F42" s="43">
        <v>0.59153339901644797</v>
      </c>
      <c r="G42" s="42"/>
      <c r="H42" s="42"/>
      <c r="I42" s="45"/>
    </row>
    <row r="43" spans="1:9" x14ac:dyDescent="0.2">
      <c r="A43" s="41" t="s">
        <v>244</v>
      </c>
      <c r="B43" s="41" t="s">
        <v>243</v>
      </c>
      <c r="C43" s="41" t="s">
        <v>232</v>
      </c>
      <c r="D43" s="44">
        <v>11000</v>
      </c>
      <c r="E43" s="42">
        <v>1636.58</v>
      </c>
      <c r="F43" s="43">
        <v>0.56735649242952002</v>
      </c>
      <c r="G43" s="42"/>
      <c r="H43" s="42"/>
      <c r="I43" s="45"/>
    </row>
    <row r="44" spans="1:9" x14ac:dyDescent="0.2">
      <c r="A44" s="41" t="s">
        <v>212</v>
      </c>
      <c r="B44" s="41" t="s">
        <v>211</v>
      </c>
      <c r="C44" s="41" t="s">
        <v>165</v>
      </c>
      <c r="D44" s="44">
        <v>105292</v>
      </c>
      <c r="E44" s="42">
        <v>1585.2763520000001</v>
      </c>
      <c r="F44" s="43">
        <v>0.54957095320863303</v>
      </c>
      <c r="G44" s="42"/>
      <c r="H44" s="42"/>
      <c r="I44" s="45"/>
    </row>
    <row r="45" spans="1:9" x14ac:dyDescent="0.2">
      <c r="A45" s="41" t="s">
        <v>227</v>
      </c>
      <c r="B45" s="41" t="s">
        <v>226</v>
      </c>
      <c r="C45" s="41" t="s">
        <v>150</v>
      </c>
      <c r="D45" s="44">
        <v>221427</v>
      </c>
      <c r="E45" s="42">
        <v>1583.8673309999999</v>
      </c>
      <c r="F45" s="43">
        <v>0.54908248505411605</v>
      </c>
      <c r="G45" s="42"/>
      <c r="H45" s="42"/>
      <c r="I45" s="45"/>
    </row>
    <row r="46" spans="1:9" x14ac:dyDescent="0.2">
      <c r="A46" s="41" t="s">
        <v>209</v>
      </c>
      <c r="B46" s="41" t="s">
        <v>208</v>
      </c>
      <c r="C46" s="41" t="s">
        <v>210</v>
      </c>
      <c r="D46" s="44">
        <v>265000</v>
      </c>
      <c r="E46" s="42">
        <v>1480.29</v>
      </c>
      <c r="F46" s="43">
        <v>0.51317512262064402</v>
      </c>
      <c r="G46" s="42"/>
      <c r="H46" s="42"/>
      <c r="I46" s="45"/>
    </row>
    <row r="47" spans="1:9" x14ac:dyDescent="0.2">
      <c r="A47" s="41" t="s">
        <v>222</v>
      </c>
      <c r="B47" s="41" t="s">
        <v>221</v>
      </c>
      <c r="C47" s="41" t="s">
        <v>174</v>
      </c>
      <c r="D47" s="44">
        <v>75000</v>
      </c>
      <c r="E47" s="42">
        <v>1471.575</v>
      </c>
      <c r="F47" s="43">
        <v>0.51015387597732498</v>
      </c>
      <c r="G47" s="42"/>
      <c r="H47" s="42"/>
      <c r="I47" s="45"/>
    </row>
    <row r="48" spans="1:9" x14ac:dyDescent="0.2">
      <c r="A48" s="41" t="s">
        <v>224</v>
      </c>
      <c r="B48" s="41" t="s">
        <v>223</v>
      </c>
      <c r="C48" s="41" t="s">
        <v>225</v>
      </c>
      <c r="D48" s="44">
        <v>43000</v>
      </c>
      <c r="E48" s="42">
        <v>1392.4259999999999</v>
      </c>
      <c r="F48" s="43">
        <v>0.482715132366072</v>
      </c>
      <c r="G48" s="42"/>
      <c r="H48" s="42"/>
      <c r="I48" s="45"/>
    </row>
    <row r="49" spans="1:9" x14ac:dyDescent="0.2">
      <c r="A49" s="41" t="s">
        <v>229</v>
      </c>
      <c r="B49" s="41" t="s">
        <v>228</v>
      </c>
      <c r="C49" s="41" t="s">
        <v>210</v>
      </c>
      <c r="D49" s="44">
        <v>810000</v>
      </c>
      <c r="E49" s="42">
        <v>1290.0060000000001</v>
      </c>
      <c r="F49" s="43">
        <v>0.44720898420672101</v>
      </c>
      <c r="G49" s="42"/>
      <c r="H49" s="42"/>
      <c r="I49" s="45"/>
    </row>
    <row r="50" spans="1:9" x14ac:dyDescent="0.2">
      <c r="A50" s="41" t="s">
        <v>250</v>
      </c>
      <c r="B50" s="41" t="s">
        <v>249</v>
      </c>
      <c r="C50" s="41" t="s">
        <v>220</v>
      </c>
      <c r="D50" s="44">
        <v>370350</v>
      </c>
      <c r="E50" s="42">
        <v>1266.041475</v>
      </c>
      <c r="F50" s="43">
        <v>0.43890115394682599</v>
      </c>
      <c r="G50" s="42"/>
      <c r="H50" s="42"/>
      <c r="I50" s="45"/>
    </row>
    <row r="51" spans="1:9" x14ac:dyDescent="0.2">
      <c r="A51" s="41" t="s">
        <v>234</v>
      </c>
      <c r="B51" s="41" t="s">
        <v>233</v>
      </c>
      <c r="C51" s="41" t="s">
        <v>235</v>
      </c>
      <c r="D51" s="44">
        <v>79230</v>
      </c>
      <c r="E51" s="42">
        <v>1233.6903299999999</v>
      </c>
      <c r="F51" s="43">
        <v>0.42768591720112498</v>
      </c>
      <c r="G51" s="42"/>
      <c r="H51" s="42"/>
      <c r="I51" s="45"/>
    </row>
    <row r="52" spans="1:9" x14ac:dyDescent="0.2">
      <c r="A52" s="41" t="s">
        <v>246</v>
      </c>
      <c r="B52" s="41" t="s">
        <v>245</v>
      </c>
      <c r="C52" s="41" t="s">
        <v>220</v>
      </c>
      <c r="D52" s="44">
        <v>120000</v>
      </c>
      <c r="E52" s="42">
        <v>1141.8</v>
      </c>
      <c r="F52" s="43">
        <v>0.395830110997339</v>
      </c>
      <c r="G52" s="42"/>
      <c r="H52" s="42"/>
      <c r="I52" s="45"/>
    </row>
    <row r="53" spans="1:9" x14ac:dyDescent="0.2">
      <c r="A53" s="41" t="s">
        <v>248</v>
      </c>
      <c r="B53" s="41" t="s">
        <v>247</v>
      </c>
      <c r="C53" s="41" t="s">
        <v>183</v>
      </c>
      <c r="D53" s="44">
        <v>120000</v>
      </c>
      <c r="E53" s="42">
        <v>1078.92</v>
      </c>
      <c r="F53" s="43">
        <v>0.374031374458968</v>
      </c>
      <c r="G53" s="42"/>
      <c r="H53" s="42"/>
      <c r="I53" s="45"/>
    </row>
    <row r="54" spans="1:9" x14ac:dyDescent="0.2">
      <c r="A54" s="41" t="s">
        <v>240</v>
      </c>
      <c r="B54" s="41" t="s">
        <v>239</v>
      </c>
      <c r="C54" s="41" t="s">
        <v>232</v>
      </c>
      <c r="D54" s="44">
        <v>40000</v>
      </c>
      <c r="E54" s="42">
        <v>1045.6400000000001</v>
      </c>
      <c r="F54" s="43">
        <v>0.36249412967529998</v>
      </c>
      <c r="G54" s="42"/>
      <c r="H54" s="42"/>
      <c r="I54" s="45"/>
    </row>
    <row r="55" spans="1:9" x14ac:dyDescent="0.2">
      <c r="A55" s="41" t="s">
        <v>252</v>
      </c>
      <c r="B55" s="41" t="s">
        <v>251</v>
      </c>
      <c r="C55" s="41" t="s">
        <v>253</v>
      </c>
      <c r="D55" s="44">
        <v>20000</v>
      </c>
      <c r="E55" s="42">
        <v>468.8</v>
      </c>
      <c r="F55" s="43">
        <v>0.162519842385315</v>
      </c>
      <c r="G55" s="42"/>
      <c r="H55" s="42"/>
      <c r="I55" s="45"/>
    </row>
    <row r="56" spans="1:9" x14ac:dyDescent="0.2">
      <c r="A56" s="41" t="s">
        <v>254</v>
      </c>
      <c r="B56" s="41" t="s">
        <v>1072</v>
      </c>
      <c r="C56" s="41" t="s">
        <v>171</v>
      </c>
      <c r="D56" s="44">
        <v>87800</v>
      </c>
      <c r="E56" s="42">
        <v>108.52079999999999</v>
      </c>
      <c r="F56" s="43">
        <v>3.76211248112805E-2</v>
      </c>
      <c r="G56" s="42"/>
      <c r="H56" s="42"/>
      <c r="I56" s="45"/>
    </row>
    <row r="57" spans="1:9" x14ac:dyDescent="0.2">
      <c r="A57" s="40" t="s">
        <v>30</v>
      </c>
      <c r="B57" s="40"/>
      <c r="C57" s="40"/>
      <c r="D57" s="40"/>
      <c r="E57" s="46">
        <f>SUM(E7:E56)</f>
        <v>189258.38953299998</v>
      </c>
      <c r="F57" s="47">
        <f>SUM(F7:F56)</f>
        <v>65.610587962887635</v>
      </c>
      <c r="G57" s="46">
        <f>SUM(G7:G56)</f>
        <v>-34950.841245000011</v>
      </c>
      <c r="H57" s="46">
        <f>SUM(H7:H56)</f>
        <v>-12.116478691065629</v>
      </c>
      <c r="I57" s="40"/>
    </row>
    <row r="58" spans="1:9" x14ac:dyDescent="0.2">
      <c r="A58" s="41"/>
      <c r="B58" s="41"/>
      <c r="C58" s="41"/>
      <c r="D58" s="41"/>
      <c r="E58" s="42"/>
      <c r="F58" s="43"/>
      <c r="G58" s="42"/>
      <c r="H58" s="41"/>
      <c r="I58" s="41"/>
    </row>
    <row r="59" spans="1:9" x14ac:dyDescent="0.2">
      <c r="A59" s="40" t="s">
        <v>20</v>
      </c>
      <c r="B59" s="41"/>
      <c r="C59" s="41"/>
      <c r="D59" s="41"/>
      <c r="E59" s="42"/>
      <c r="F59" s="43"/>
      <c r="G59" s="42"/>
      <c r="H59" s="41"/>
      <c r="I59" s="41"/>
    </row>
    <row r="60" spans="1:9" x14ac:dyDescent="0.2">
      <c r="A60" s="40" t="s">
        <v>21</v>
      </c>
      <c r="B60" s="41"/>
      <c r="C60" s="41"/>
      <c r="D60" s="41"/>
      <c r="E60" s="42"/>
      <c r="F60" s="43"/>
      <c r="G60" s="42"/>
      <c r="H60" s="41"/>
      <c r="I60" s="41"/>
    </row>
    <row r="61" spans="1:9" x14ac:dyDescent="0.2">
      <c r="A61" s="41" t="s">
        <v>26</v>
      </c>
      <c r="B61" s="41" t="s">
        <v>25</v>
      </c>
      <c r="C61" s="41" t="s">
        <v>27</v>
      </c>
      <c r="D61" s="44">
        <v>11897</v>
      </c>
      <c r="E61" s="42">
        <v>12772.559719999999</v>
      </c>
      <c r="F61" s="43">
        <v>4.4278890626096903</v>
      </c>
      <c r="G61" s="45"/>
      <c r="H61" s="45"/>
      <c r="I61" s="45">
        <v>8.2303999999999995</v>
      </c>
    </row>
    <row r="62" spans="1:9" x14ac:dyDescent="0.2">
      <c r="A62" s="41" t="s">
        <v>29</v>
      </c>
      <c r="B62" s="41" t="s">
        <v>28</v>
      </c>
      <c r="C62" s="41" t="s">
        <v>27</v>
      </c>
      <c r="D62" s="44">
        <v>6920</v>
      </c>
      <c r="E62" s="42">
        <v>7406.6420799999996</v>
      </c>
      <c r="F62" s="43">
        <v>2.5676755619582798</v>
      </c>
      <c r="G62" s="45"/>
      <c r="H62" s="45"/>
      <c r="I62" s="45">
        <v>8.1828000000000003</v>
      </c>
    </row>
    <row r="63" spans="1:9" x14ac:dyDescent="0.2">
      <c r="A63" s="41" t="s">
        <v>74</v>
      </c>
      <c r="B63" s="41" t="s">
        <v>73</v>
      </c>
      <c r="C63" s="41" t="s">
        <v>22</v>
      </c>
      <c r="D63" s="44">
        <v>5367</v>
      </c>
      <c r="E63" s="42">
        <v>5373.4826008</v>
      </c>
      <c r="F63" s="43">
        <v>1.8628360608836401</v>
      </c>
      <c r="G63" s="45"/>
      <c r="H63" s="45"/>
      <c r="I63" s="45">
        <v>7.3920500000000002</v>
      </c>
    </row>
    <row r="64" spans="1:9" x14ac:dyDescent="0.2">
      <c r="A64" s="41" t="s">
        <v>105</v>
      </c>
      <c r="B64" s="41" t="s">
        <v>104</v>
      </c>
      <c r="C64" s="41" t="s">
        <v>22</v>
      </c>
      <c r="D64" s="44">
        <v>5000</v>
      </c>
      <c r="E64" s="42">
        <v>5268.5710274000003</v>
      </c>
      <c r="F64" s="43">
        <v>1.82646615394387</v>
      </c>
      <c r="G64" s="45"/>
      <c r="H64" s="45"/>
      <c r="I64" s="45">
        <v>7.5781000000000001</v>
      </c>
    </row>
    <row r="65" spans="1:9" x14ac:dyDescent="0.2">
      <c r="A65" s="41" t="s">
        <v>97</v>
      </c>
      <c r="B65" s="41" t="s">
        <v>96</v>
      </c>
      <c r="C65" s="41" t="s">
        <v>22</v>
      </c>
      <c r="D65" s="44">
        <v>5000</v>
      </c>
      <c r="E65" s="42">
        <v>5216.5485615999996</v>
      </c>
      <c r="F65" s="43">
        <v>1.80843142070515</v>
      </c>
      <c r="G65" s="45"/>
      <c r="H65" s="45"/>
      <c r="I65" s="45">
        <v>7.3860000000000001</v>
      </c>
    </row>
    <row r="66" spans="1:9" x14ac:dyDescent="0.2">
      <c r="A66" s="41" t="s">
        <v>101</v>
      </c>
      <c r="B66" s="41" t="s">
        <v>100</v>
      </c>
      <c r="C66" s="41" t="s">
        <v>22</v>
      </c>
      <c r="D66" s="44">
        <v>4500</v>
      </c>
      <c r="E66" s="42">
        <v>4503.6024041000001</v>
      </c>
      <c r="F66" s="43">
        <v>1.56127293703169</v>
      </c>
      <c r="G66" s="45"/>
      <c r="H66" s="45"/>
      <c r="I66" s="45">
        <v>7.3766999999999996</v>
      </c>
    </row>
    <row r="67" spans="1:9" x14ac:dyDescent="0.2">
      <c r="A67" s="41" t="s">
        <v>99</v>
      </c>
      <c r="B67" s="41" t="s">
        <v>98</v>
      </c>
      <c r="C67" s="41" t="s">
        <v>22</v>
      </c>
      <c r="D67" s="44">
        <v>7000</v>
      </c>
      <c r="E67" s="42">
        <v>3949.393</v>
      </c>
      <c r="F67" s="43">
        <v>1.3691440441076499</v>
      </c>
      <c r="G67" s="45"/>
      <c r="H67" s="45"/>
      <c r="I67" s="45">
        <v>6.69</v>
      </c>
    </row>
    <row r="68" spans="1:9" x14ac:dyDescent="0.2">
      <c r="A68" s="41" t="s">
        <v>353</v>
      </c>
      <c r="B68" s="41" t="s">
        <v>352</v>
      </c>
      <c r="C68" s="41" t="s">
        <v>22</v>
      </c>
      <c r="D68" s="44">
        <v>3000</v>
      </c>
      <c r="E68" s="42">
        <v>3097.2366575000001</v>
      </c>
      <c r="F68" s="43">
        <v>1.0737252845710701</v>
      </c>
      <c r="G68" s="45"/>
      <c r="H68" s="45"/>
      <c r="I68" s="45">
        <v>7.49</v>
      </c>
    </row>
    <row r="69" spans="1:9" x14ac:dyDescent="0.2">
      <c r="A69" s="41" t="s">
        <v>107</v>
      </c>
      <c r="B69" s="41" t="s">
        <v>106</v>
      </c>
      <c r="C69" s="41" t="s">
        <v>22</v>
      </c>
      <c r="D69" s="44">
        <v>300</v>
      </c>
      <c r="E69" s="42">
        <v>2976.0044383999998</v>
      </c>
      <c r="F69" s="43">
        <v>1.0316974664393499</v>
      </c>
      <c r="G69" s="45"/>
      <c r="H69" s="45"/>
      <c r="I69" s="45">
        <v>7.13</v>
      </c>
    </row>
    <row r="70" spans="1:9" x14ac:dyDescent="0.2">
      <c r="A70" s="41" t="s">
        <v>355</v>
      </c>
      <c r="B70" s="41" t="s">
        <v>354</v>
      </c>
      <c r="C70" s="41" t="s">
        <v>22</v>
      </c>
      <c r="D70" s="44">
        <v>2500</v>
      </c>
      <c r="E70" s="42">
        <v>2719.6212329</v>
      </c>
      <c r="F70" s="43">
        <v>0.94281658301762805</v>
      </c>
      <c r="G70" s="45"/>
      <c r="H70" s="45"/>
      <c r="I70" s="45">
        <v>6.8243</v>
      </c>
    </row>
    <row r="71" spans="1:9" x14ac:dyDescent="0.2">
      <c r="A71" s="41" t="s">
        <v>357</v>
      </c>
      <c r="B71" s="41" t="s">
        <v>356</v>
      </c>
      <c r="C71" s="41" t="s">
        <v>358</v>
      </c>
      <c r="D71" s="44">
        <v>2500</v>
      </c>
      <c r="E71" s="42">
        <v>2692.7934246999998</v>
      </c>
      <c r="F71" s="43">
        <v>0.93351613259056498</v>
      </c>
      <c r="G71" s="45"/>
      <c r="H71" s="45"/>
      <c r="I71" s="45">
        <v>7.2050999999999998</v>
      </c>
    </row>
    <row r="72" spans="1:9" x14ac:dyDescent="0.2">
      <c r="A72" s="41" t="s">
        <v>95</v>
      </c>
      <c r="B72" s="41" t="s">
        <v>94</v>
      </c>
      <c r="C72" s="41" t="s">
        <v>22</v>
      </c>
      <c r="D72" s="44">
        <v>2500</v>
      </c>
      <c r="E72" s="42">
        <v>2626.7759589000002</v>
      </c>
      <c r="F72" s="43">
        <v>0.91062972444957901</v>
      </c>
      <c r="G72" s="45"/>
      <c r="H72" s="45"/>
      <c r="I72" s="45">
        <v>7.59</v>
      </c>
    </row>
    <row r="73" spans="1:9" x14ac:dyDescent="0.2">
      <c r="A73" s="41" t="s">
        <v>360</v>
      </c>
      <c r="B73" s="41" t="s">
        <v>359</v>
      </c>
      <c r="C73" s="41" t="s">
        <v>22</v>
      </c>
      <c r="D73" s="44">
        <v>2500</v>
      </c>
      <c r="E73" s="42">
        <v>2548.6628082000002</v>
      </c>
      <c r="F73" s="43">
        <v>0.88355008080626796</v>
      </c>
      <c r="G73" s="45"/>
      <c r="H73" s="45"/>
      <c r="I73" s="45">
        <v>7.0499000000000001</v>
      </c>
    </row>
    <row r="74" spans="1:9" x14ac:dyDescent="0.2">
      <c r="A74" s="41" t="s">
        <v>111</v>
      </c>
      <c r="B74" s="41" t="s">
        <v>110</v>
      </c>
      <c r="C74" s="41" t="s">
        <v>68</v>
      </c>
      <c r="D74" s="44">
        <v>1000</v>
      </c>
      <c r="E74" s="42">
        <v>1027.6904383999999</v>
      </c>
      <c r="F74" s="43">
        <v>0.35627151891992997</v>
      </c>
      <c r="G74" s="45"/>
      <c r="H74" s="45"/>
      <c r="I74" s="45">
        <v>6.7436999999999996</v>
      </c>
    </row>
    <row r="75" spans="1:9" x14ac:dyDescent="0.2">
      <c r="A75" s="41" t="s">
        <v>362</v>
      </c>
      <c r="B75" s="41" t="s">
        <v>361</v>
      </c>
      <c r="C75" s="41" t="s">
        <v>68</v>
      </c>
      <c r="D75" s="44">
        <v>1000</v>
      </c>
      <c r="E75" s="42">
        <v>1021.5751643999999</v>
      </c>
      <c r="F75" s="43">
        <v>0.354151524537202</v>
      </c>
      <c r="G75" s="45"/>
      <c r="H75" s="45"/>
      <c r="I75" s="45">
        <v>6.8375000000000004</v>
      </c>
    </row>
    <row r="76" spans="1:9" x14ac:dyDescent="0.2">
      <c r="A76" s="41" t="s">
        <v>109</v>
      </c>
      <c r="B76" s="41" t="s">
        <v>108</v>
      </c>
      <c r="C76" s="41" t="s">
        <v>22</v>
      </c>
      <c r="D76" s="44">
        <v>20</v>
      </c>
      <c r="E76" s="42">
        <v>213.75210960000001</v>
      </c>
      <c r="F76" s="43">
        <v>7.4101875344967094E-2</v>
      </c>
      <c r="G76" s="45"/>
      <c r="H76" s="45"/>
      <c r="I76" s="45">
        <v>6.1702000000000004</v>
      </c>
    </row>
    <row r="77" spans="1:9" x14ac:dyDescent="0.2">
      <c r="A77" s="40" t="s">
        <v>30</v>
      </c>
      <c r="B77" s="40"/>
      <c r="C77" s="40"/>
      <c r="D77" s="40"/>
      <c r="E77" s="46">
        <f>SUM(E60:E76)</f>
        <v>63414.911626899993</v>
      </c>
      <c r="F77" s="47">
        <f>SUM(F60:F76)</f>
        <v>21.984175431916526</v>
      </c>
      <c r="G77" s="46"/>
      <c r="H77" s="40"/>
      <c r="I77" s="40"/>
    </row>
    <row r="78" spans="1:9" x14ac:dyDescent="0.2">
      <c r="A78" s="41"/>
      <c r="B78" s="41"/>
      <c r="C78" s="41"/>
      <c r="D78" s="41"/>
      <c r="E78" s="42"/>
      <c r="F78" s="43"/>
      <c r="G78" s="42"/>
      <c r="H78" s="41"/>
      <c r="I78" s="41"/>
    </row>
    <row r="79" spans="1:9" x14ac:dyDescent="0.2">
      <c r="A79" s="40" t="s">
        <v>39</v>
      </c>
      <c r="B79" s="41"/>
      <c r="C79" s="41"/>
      <c r="D79" s="41"/>
      <c r="E79" s="42"/>
      <c r="F79" s="43"/>
      <c r="G79" s="42"/>
      <c r="H79" s="41"/>
      <c r="I79" s="41"/>
    </row>
    <row r="80" spans="1:9" x14ac:dyDescent="0.2">
      <c r="A80" s="41" t="s">
        <v>72</v>
      </c>
      <c r="B80" s="41" t="s">
        <v>71</v>
      </c>
      <c r="C80" s="41" t="s">
        <v>40</v>
      </c>
      <c r="D80" s="44">
        <v>9346400</v>
      </c>
      <c r="E80" s="42">
        <v>8955.4463192999992</v>
      </c>
      <c r="F80" s="43">
        <v>3.10460265422949</v>
      </c>
      <c r="G80" s="45"/>
      <c r="H80" s="45"/>
      <c r="I80" s="45">
        <v>7.4732188124500096</v>
      </c>
    </row>
    <row r="81" spans="1:9" x14ac:dyDescent="0.2">
      <c r="A81" s="41" t="s">
        <v>78</v>
      </c>
      <c r="B81" s="41" t="s">
        <v>77</v>
      </c>
      <c r="C81" s="41" t="s">
        <v>40</v>
      </c>
      <c r="D81" s="44">
        <v>4500000</v>
      </c>
      <c r="E81" s="42">
        <v>4562.2709999999997</v>
      </c>
      <c r="F81" s="43">
        <v>1.58161169760899</v>
      </c>
      <c r="G81" s="45"/>
      <c r="H81" s="45"/>
      <c r="I81" s="45">
        <v>7.5175884999999996</v>
      </c>
    </row>
    <row r="82" spans="1:9" x14ac:dyDescent="0.2">
      <c r="A82" s="41" t="s">
        <v>80</v>
      </c>
      <c r="B82" s="41" t="s">
        <v>79</v>
      </c>
      <c r="C82" s="41" t="s">
        <v>40</v>
      </c>
      <c r="D82" s="44">
        <v>3000000</v>
      </c>
      <c r="E82" s="42">
        <v>3157.2939999999999</v>
      </c>
      <c r="F82" s="43">
        <v>1.0945454847357099</v>
      </c>
      <c r="G82" s="45"/>
      <c r="H82" s="45"/>
      <c r="I82" s="45">
        <v>7.68700078</v>
      </c>
    </row>
    <row r="83" spans="1:9" x14ac:dyDescent="0.2">
      <c r="A83" s="41" t="s">
        <v>113</v>
      </c>
      <c r="B83" s="41" t="s">
        <v>112</v>
      </c>
      <c r="C83" s="41" t="s">
        <v>40</v>
      </c>
      <c r="D83" s="44">
        <v>2500000</v>
      </c>
      <c r="E83" s="42">
        <v>2562.9836111</v>
      </c>
      <c r="F83" s="43">
        <v>0.88851470245758901</v>
      </c>
      <c r="G83" s="45"/>
      <c r="H83" s="45"/>
      <c r="I83" s="45">
        <v>7.3092327099999999</v>
      </c>
    </row>
    <row r="84" spans="1:9" x14ac:dyDescent="0.2">
      <c r="A84" s="41" t="s">
        <v>364</v>
      </c>
      <c r="B84" s="41" t="s">
        <v>363</v>
      </c>
      <c r="C84" s="41" t="s">
        <v>40</v>
      </c>
      <c r="D84" s="44">
        <v>2500000</v>
      </c>
      <c r="E84" s="42">
        <v>2531.6943056</v>
      </c>
      <c r="F84" s="43">
        <v>0.87766757575493104</v>
      </c>
      <c r="G84" s="45"/>
      <c r="H84" s="45"/>
      <c r="I84" s="45">
        <v>5.5216000000000003</v>
      </c>
    </row>
    <row r="85" spans="1:9" x14ac:dyDescent="0.2">
      <c r="A85" s="41" t="s">
        <v>82</v>
      </c>
      <c r="B85" s="41" t="s">
        <v>81</v>
      </c>
      <c r="C85" s="41" t="s">
        <v>40</v>
      </c>
      <c r="D85" s="44">
        <v>2343370</v>
      </c>
      <c r="E85" s="42">
        <v>2379.4427962999998</v>
      </c>
      <c r="F85" s="43">
        <v>0.82488623766968705</v>
      </c>
      <c r="G85" s="45"/>
      <c r="H85" s="45"/>
      <c r="I85" s="45">
        <v>7.5175884999999996</v>
      </c>
    </row>
    <row r="86" spans="1:9" x14ac:dyDescent="0.2">
      <c r="A86" s="41" t="s">
        <v>350</v>
      </c>
      <c r="B86" s="41" t="s">
        <v>349</v>
      </c>
      <c r="C86" s="41" t="s">
        <v>40</v>
      </c>
      <c r="D86" s="44">
        <v>2000000</v>
      </c>
      <c r="E86" s="42">
        <v>2086.2139999999999</v>
      </c>
      <c r="F86" s="43">
        <v>0.72323201890366395</v>
      </c>
      <c r="G86" s="45"/>
      <c r="H86" s="45"/>
      <c r="I86" s="45">
        <v>5.8432763201124898</v>
      </c>
    </row>
    <row r="87" spans="1:9" x14ac:dyDescent="0.2">
      <c r="A87" s="41" t="s">
        <v>84</v>
      </c>
      <c r="B87" s="41" t="s">
        <v>83</v>
      </c>
      <c r="C87" s="41" t="s">
        <v>40</v>
      </c>
      <c r="D87" s="44">
        <v>1562190</v>
      </c>
      <c r="E87" s="42">
        <v>1581.1120266</v>
      </c>
      <c r="F87" s="43">
        <v>0.54812729811552496</v>
      </c>
      <c r="G87" s="45"/>
      <c r="H87" s="45"/>
      <c r="I87" s="45">
        <v>7.609979375</v>
      </c>
    </row>
    <row r="88" spans="1:9" x14ac:dyDescent="0.2">
      <c r="A88" s="41" t="s">
        <v>366</v>
      </c>
      <c r="B88" s="41" t="s">
        <v>365</v>
      </c>
      <c r="C88" s="41" t="s">
        <v>40</v>
      </c>
      <c r="D88" s="44">
        <v>480000</v>
      </c>
      <c r="E88" s="42">
        <v>492.48576000000003</v>
      </c>
      <c r="F88" s="43">
        <v>0.17073103261990599</v>
      </c>
      <c r="G88" s="45"/>
      <c r="H88" s="45"/>
      <c r="I88" s="45">
        <v>5.7504875425125004</v>
      </c>
    </row>
    <row r="89" spans="1:9" x14ac:dyDescent="0.2">
      <c r="A89" s="41" t="s">
        <v>90</v>
      </c>
      <c r="B89" s="41" t="s">
        <v>89</v>
      </c>
      <c r="C89" s="41" t="s">
        <v>40</v>
      </c>
      <c r="D89" s="44">
        <v>83300</v>
      </c>
      <c r="E89" s="42">
        <v>81.098723500000006</v>
      </c>
      <c r="F89" s="43">
        <v>2.8114658192982599E-2</v>
      </c>
      <c r="G89" s="45"/>
      <c r="H89" s="45"/>
      <c r="I89" s="45">
        <v>7.7150581650000003</v>
      </c>
    </row>
    <row r="90" spans="1:9" x14ac:dyDescent="0.2">
      <c r="A90" s="41" t="s">
        <v>86</v>
      </c>
      <c r="B90" s="41" t="s">
        <v>85</v>
      </c>
      <c r="C90" s="41" t="s">
        <v>40</v>
      </c>
      <c r="D90" s="44">
        <v>52560</v>
      </c>
      <c r="E90" s="42">
        <v>53.238689800000003</v>
      </c>
      <c r="F90" s="43">
        <v>1.8456364068039001E-2</v>
      </c>
      <c r="G90" s="45"/>
      <c r="H90" s="45"/>
      <c r="I90" s="45">
        <v>7.5995294199999996</v>
      </c>
    </row>
    <row r="91" spans="1:9" x14ac:dyDescent="0.2">
      <c r="A91" s="41" t="s">
        <v>88</v>
      </c>
      <c r="B91" s="41" t="s">
        <v>87</v>
      </c>
      <c r="C91" s="41" t="s">
        <v>40</v>
      </c>
      <c r="D91" s="44">
        <v>50000</v>
      </c>
      <c r="E91" s="42">
        <v>50.4324333</v>
      </c>
      <c r="F91" s="43">
        <v>1.7483513462081698E-2</v>
      </c>
      <c r="G91" s="45"/>
      <c r="H91" s="45"/>
      <c r="I91" s="45">
        <v>7.6482631599999999</v>
      </c>
    </row>
    <row r="92" spans="1:9" x14ac:dyDescent="0.2">
      <c r="A92" s="41" t="s">
        <v>368</v>
      </c>
      <c r="B92" s="41" t="s">
        <v>367</v>
      </c>
      <c r="C92" s="41" t="s">
        <v>40</v>
      </c>
      <c r="D92" s="44">
        <v>14900</v>
      </c>
      <c r="E92" s="42">
        <v>14.645989800000001</v>
      </c>
      <c r="F92" s="43">
        <v>5.0773548504115399E-3</v>
      </c>
      <c r="G92" s="45"/>
      <c r="H92" s="45"/>
      <c r="I92" s="45">
        <v>7.6308085700000001</v>
      </c>
    </row>
    <row r="93" spans="1:9" x14ac:dyDescent="0.2">
      <c r="A93" s="40" t="s">
        <v>30</v>
      </c>
      <c r="B93" s="40"/>
      <c r="C93" s="40"/>
      <c r="D93" s="40"/>
      <c r="E93" s="46">
        <f>SUM(E80:E92)</f>
        <v>28508.359655299995</v>
      </c>
      <c r="F93" s="47">
        <f>SUM(F80:F92)</f>
        <v>9.883050592669008</v>
      </c>
      <c r="G93" s="46"/>
      <c r="H93" s="40"/>
      <c r="I93" s="40"/>
    </row>
    <row r="94" spans="1:9" x14ac:dyDescent="0.2">
      <c r="A94" s="41"/>
      <c r="B94" s="41"/>
      <c r="C94" s="41"/>
      <c r="D94" s="41"/>
      <c r="E94" s="42"/>
      <c r="F94" s="43"/>
      <c r="G94" s="42"/>
      <c r="H94" s="41"/>
      <c r="I94" s="41"/>
    </row>
    <row r="95" spans="1:9" x14ac:dyDescent="0.2">
      <c r="A95" s="40" t="s">
        <v>42</v>
      </c>
      <c r="B95" s="40"/>
      <c r="C95" s="40"/>
      <c r="D95" s="40"/>
      <c r="E95" s="46">
        <f>E57+E77+E93</f>
        <v>281181.66081519995</v>
      </c>
      <c r="F95" s="47">
        <f>F57+F77+F93</f>
        <v>97.477813987473169</v>
      </c>
      <c r="G95" s="46"/>
      <c r="H95" s="40"/>
      <c r="I95" s="40"/>
    </row>
    <row r="96" spans="1:9" x14ac:dyDescent="0.2">
      <c r="A96" s="40"/>
      <c r="B96" s="40"/>
      <c r="C96" s="40"/>
      <c r="D96" s="40"/>
      <c r="E96" s="46"/>
      <c r="F96" s="47"/>
      <c r="G96" s="46"/>
      <c r="H96" s="40"/>
      <c r="I96" s="40"/>
    </row>
    <row r="97" spans="1:9" x14ac:dyDescent="0.2">
      <c r="A97" s="40" t="s">
        <v>301</v>
      </c>
      <c r="B97" s="40"/>
      <c r="C97" s="40"/>
      <c r="D97" s="40"/>
      <c r="E97" s="61">
        <v>1793.7121881</v>
      </c>
      <c r="F97" s="61">
        <f>E97/E101*100</f>
        <v>0.62182982528718123</v>
      </c>
      <c r="G97" s="46"/>
      <c r="H97" s="40"/>
      <c r="I97" s="40"/>
    </row>
    <row r="98" spans="1:9" x14ac:dyDescent="0.2">
      <c r="A98" s="40"/>
      <c r="B98" s="40"/>
      <c r="C98" s="40"/>
      <c r="D98" s="40"/>
      <c r="E98" s="46"/>
      <c r="F98" s="47"/>
      <c r="G98" s="46"/>
      <c r="H98" s="40"/>
      <c r="I98" s="40"/>
    </row>
    <row r="99" spans="1:9" x14ac:dyDescent="0.2">
      <c r="A99" s="40" t="s">
        <v>44</v>
      </c>
      <c r="B99" s="40"/>
      <c r="C99" s="40"/>
      <c r="D99" s="40"/>
      <c r="E99" s="46">
        <f>E101-(E57+E77+E93+E97)</f>
        <v>5481.7120636000764</v>
      </c>
      <c r="F99" s="47">
        <f>F101-(F57+F77+F93+F97)</f>
        <v>1.9003561872396517</v>
      </c>
      <c r="G99" s="46"/>
      <c r="H99" s="40"/>
      <c r="I99" s="40"/>
    </row>
    <row r="100" spans="1:9" x14ac:dyDescent="0.2">
      <c r="A100" s="41"/>
      <c r="B100" s="41"/>
      <c r="C100" s="41"/>
      <c r="D100" s="41"/>
      <c r="E100" s="42"/>
      <c r="F100" s="43"/>
      <c r="G100" s="42"/>
      <c r="H100" s="41"/>
      <c r="I100" s="41"/>
    </row>
    <row r="101" spans="1:9" x14ac:dyDescent="0.2">
      <c r="A101" s="48" t="s">
        <v>43</v>
      </c>
      <c r="B101" s="48"/>
      <c r="C101" s="48"/>
      <c r="D101" s="48"/>
      <c r="E101" s="49">
        <v>288457.08506690001</v>
      </c>
      <c r="F101" s="50">
        <v>100</v>
      </c>
      <c r="G101" s="49"/>
      <c r="H101" s="48"/>
      <c r="I101" s="48"/>
    </row>
    <row r="102" spans="1:9" x14ac:dyDescent="0.2">
      <c r="F102" s="69" t="s">
        <v>860</v>
      </c>
    </row>
    <row r="103" spans="1:9" x14ac:dyDescent="0.2">
      <c r="A103" s="14" t="s">
        <v>46</v>
      </c>
    </row>
    <row r="104" spans="1:9" x14ac:dyDescent="0.2">
      <c r="A104" s="14" t="s">
        <v>1073</v>
      </c>
    </row>
    <row r="106" spans="1:9" x14ac:dyDescent="0.2">
      <c r="A106" s="14" t="s">
        <v>47</v>
      </c>
    </row>
    <row r="107" spans="1:9" x14ac:dyDescent="0.2">
      <c r="A107" s="14" t="s">
        <v>48</v>
      </c>
    </row>
    <row r="108" spans="1:9" x14ac:dyDescent="0.2">
      <c r="A108" s="14" t="s">
        <v>49</v>
      </c>
      <c r="B108" s="14"/>
      <c r="C108" s="30" t="s">
        <v>51</v>
      </c>
      <c r="D108" s="14" t="s">
        <v>50</v>
      </c>
    </row>
    <row r="109" spans="1:9" x14ac:dyDescent="0.2">
      <c r="A109" s="7" t="s">
        <v>52</v>
      </c>
      <c r="C109" s="31">
        <v>14.463200000000001</v>
      </c>
      <c r="D109" s="31">
        <v>14.583500000000001</v>
      </c>
    </row>
    <row r="110" spans="1:9" x14ac:dyDescent="0.2">
      <c r="A110" s="7" t="s">
        <v>53</v>
      </c>
      <c r="C110" s="31">
        <v>14.0017</v>
      </c>
      <c r="D110" s="31">
        <v>13.5633</v>
      </c>
    </row>
    <row r="111" spans="1:9" x14ac:dyDescent="0.2">
      <c r="A111" s="7" t="s">
        <v>54</v>
      </c>
      <c r="C111" s="31">
        <v>15.162000000000001</v>
      </c>
      <c r="D111" s="31">
        <v>15.4008</v>
      </c>
    </row>
    <row r="112" spans="1:9" x14ac:dyDescent="0.2">
      <c r="A112" s="7" t="s">
        <v>55</v>
      </c>
      <c r="C112" s="31">
        <v>14.382999999999999</v>
      </c>
      <c r="D112" s="31">
        <v>13.748100000000001</v>
      </c>
    </row>
    <row r="114" spans="1:5" x14ac:dyDescent="0.2">
      <c r="A114" s="14" t="s">
        <v>56</v>
      </c>
    </row>
    <row r="115" spans="1:5" x14ac:dyDescent="0.2">
      <c r="A115" s="107" t="s">
        <v>57</v>
      </c>
      <c r="B115" s="108"/>
      <c r="C115" s="32" t="s">
        <v>58</v>
      </c>
    </row>
    <row r="116" spans="1:5" x14ac:dyDescent="0.2">
      <c r="A116" s="103" t="s">
        <v>53</v>
      </c>
      <c r="B116" s="104"/>
      <c r="C116" s="33">
        <v>0.55000000000000004</v>
      </c>
    </row>
    <row r="117" spans="1:5" x14ac:dyDescent="0.2">
      <c r="A117" s="103" t="s">
        <v>55</v>
      </c>
      <c r="B117" s="104"/>
      <c r="C117" s="33">
        <v>0.85</v>
      </c>
    </row>
    <row r="118" spans="1:5" x14ac:dyDescent="0.2">
      <c r="A118" s="7" t="s">
        <v>59</v>
      </c>
    </row>
    <row r="119" spans="1:5" x14ac:dyDescent="0.2">
      <c r="A119" s="7" t="s">
        <v>60</v>
      </c>
    </row>
    <row r="121" spans="1:5" x14ac:dyDescent="0.2">
      <c r="A121" s="14" t="s">
        <v>302</v>
      </c>
      <c r="D121" s="34" t="s">
        <v>369</v>
      </c>
    </row>
    <row r="123" spans="1:5" x14ac:dyDescent="0.2">
      <c r="A123" s="14" t="s">
        <v>303</v>
      </c>
      <c r="D123" s="34">
        <f>ABS(+H57)</f>
        <v>12.116478691065629</v>
      </c>
    </row>
    <row r="125" spans="1:5" x14ac:dyDescent="0.2">
      <c r="A125" s="14" t="s">
        <v>304</v>
      </c>
      <c r="D125" s="51">
        <v>1.3816421051735099</v>
      </c>
    </row>
    <row r="127" spans="1:5" x14ac:dyDescent="0.2">
      <c r="A127" s="14" t="s">
        <v>305</v>
      </c>
      <c r="D127" s="34">
        <v>6.7808770302393899</v>
      </c>
      <c r="E127" s="10" t="s">
        <v>61</v>
      </c>
    </row>
    <row r="129" spans="1:9" x14ac:dyDescent="0.2">
      <c r="A129" s="14" t="s">
        <v>306</v>
      </c>
      <c r="D129" s="30" t="s">
        <v>63</v>
      </c>
    </row>
    <row r="131" spans="1:9" x14ac:dyDescent="0.2">
      <c r="A131" s="62" t="s">
        <v>1082</v>
      </c>
      <c r="B131" s="63"/>
      <c r="C131" s="63"/>
      <c r="D131" s="63"/>
      <c r="E131" s="11"/>
      <c r="G131" s="11"/>
      <c r="H131" s="11"/>
      <c r="I131" s="11"/>
    </row>
    <row r="132" spans="1:9" x14ac:dyDescent="0.2">
      <c r="A132" s="63"/>
      <c r="B132" s="63"/>
      <c r="C132" s="63"/>
      <c r="D132" s="63"/>
      <c r="E132" s="11"/>
      <c r="G132" s="11"/>
      <c r="H132" s="11"/>
      <c r="I132" s="11"/>
    </row>
    <row r="133" spans="1:9" x14ac:dyDescent="0.2">
      <c r="A133" s="62" t="s">
        <v>1080</v>
      </c>
      <c r="B133" s="63"/>
      <c r="C133" s="63"/>
      <c r="D133" s="63"/>
      <c r="E133" s="11"/>
      <c r="G133" s="11"/>
      <c r="H133" s="11"/>
      <c r="I133" s="11"/>
    </row>
    <row r="134" spans="1:9" x14ac:dyDescent="0.2">
      <c r="A134" s="63"/>
      <c r="B134" s="63"/>
      <c r="C134" s="63"/>
      <c r="D134" s="63"/>
      <c r="E134" s="11"/>
      <c r="G134" s="11"/>
      <c r="H134" s="11"/>
      <c r="I134" s="11"/>
    </row>
    <row r="135" spans="1:9" x14ac:dyDescent="0.2">
      <c r="A135" s="63"/>
      <c r="B135" s="63"/>
      <c r="C135" s="63"/>
      <c r="D135" s="63"/>
      <c r="E135" s="11"/>
      <c r="G135" s="11"/>
      <c r="H135" s="11"/>
      <c r="I135" s="11"/>
    </row>
    <row r="136" spans="1:9" x14ac:dyDescent="0.2">
      <c r="A136" s="63"/>
      <c r="B136" s="63"/>
      <c r="C136" s="63"/>
      <c r="D136" s="63"/>
      <c r="E136" s="11"/>
      <c r="G136" s="11"/>
      <c r="H136" s="11"/>
      <c r="I136" s="11"/>
    </row>
    <row r="137" spans="1:9" x14ac:dyDescent="0.2">
      <c r="A137" s="63"/>
      <c r="B137" s="63"/>
      <c r="C137" s="63"/>
      <c r="D137" s="63"/>
      <c r="E137" s="11"/>
      <c r="G137" s="11"/>
      <c r="H137" s="11"/>
      <c r="I137" s="11"/>
    </row>
    <row r="138" spans="1:9" x14ac:dyDescent="0.2">
      <c r="A138" s="63"/>
      <c r="B138" s="63"/>
      <c r="C138" s="63"/>
      <c r="D138" s="63"/>
      <c r="E138" s="11"/>
      <c r="G138" s="11"/>
      <c r="H138" s="11"/>
      <c r="I138" s="11"/>
    </row>
    <row r="139" spans="1:9" x14ac:dyDescent="0.2">
      <c r="A139" s="63"/>
      <c r="B139" s="63"/>
      <c r="C139" s="63"/>
      <c r="D139" s="63"/>
      <c r="E139" s="11"/>
      <c r="G139" s="11"/>
      <c r="H139" s="11"/>
      <c r="I139" s="11"/>
    </row>
    <row r="140" spans="1:9" x14ac:dyDescent="0.2">
      <c r="A140" s="63"/>
      <c r="B140" s="63"/>
      <c r="C140" s="63"/>
      <c r="D140" s="63"/>
      <c r="E140" s="11"/>
      <c r="G140" s="11"/>
      <c r="H140" s="11"/>
      <c r="I140" s="11"/>
    </row>
    <row r="141" spans="1:9" x14ac:dyDescent="0.2">
      <c r="A141" s="63"/>
      <c r="B141" s="63"/>
      <c r="C141" s="63"/>
      <c r="D141" s="63"/>
      <c r="E141" s="11"/>
      <c r="G141" s="11"/>
      <c r="H141" s="11"/>
      <c r="I141" s="11"/>
    </row>
    <row r="142" spans="1:9" x14ac:dyDescent="0.2">
      <c r="A142" s="63"/>
      <c r="B142" s="63"/>
      <c r="C142" s="63"/>
      <c r="D142" s="63"/>
      <c r="E142" s="11"/>
      <c r="G142" s="11"/>
      <c r="H142" s="11"/>
      <c r="I142" s="11"/>
    </row>
    <row r="143" spans="1:9" x14ac:dyDescent="0.2">
      <c r="A143" s="63"/>
      <c r="B143" s="63"/>
      <c r="C143" s="63"/>
      <c r="D143" s="63"/>
      <c r="E143" s="11"/>
      <c r="G143" s="11"/>
      <c r="H143" s="11"/>
      <c r="I143" s="11"/>
    </row>
    <row r="144" spans="1:9" x14ac:dyDescent="0.2">
      <c r="A144" s="63"/>
      <c r="B144" s="63"/>
      <c r="C144" s="63"/>
      <c r="D144" s="63"/>
      <c r="E144" s="11"/>
      <c r="G144" s="11"/>
      <c r="H144" s="11"/>
      <c r="I144" s="11"/>
    </row>
    <row r="145" spans="1:9" x14ac:dyDescent="0.2">
      <c r="A145" s="63"/>
      <c r="B145" s="63"/>
      <c r="C145" s="63"/>
      <c r="D145" s="63"/>
      <c r="E145" s="11"/>
      <c r="G145" s="11"/>
      <c r="H145" s="11"/>
      <c r="I145" s="11"/>
    </row>
    <row r="146" spans="1:9" x14ac:dyDescent="0.2">
      <c r="A146" s="63"/>
      <c r="B146" s="63"/>
      <c r="C146" s="63"/>
      <c r="D146" s="63"/>
      <c r="E146" s="11"/>
      <c r="G146" s="11"/>
      <c r="H146" s="11"/>
      <c r="I146" s="11"/>
    </row>
    <row r="147" spans="1:9" x14ac:dyDescent="0.2">
      <c r="A147" s="63"/>
      <c r="B147" s="63"/>
      <c r="C147" s="63"/>
      <c r="D147" s="63"/>
      <c r="E147" s="11"/>
      <c r="G147" s="11"/>
      <c r="H147" s="11"/>
      <c r="I147" s="11"/>
    </row>
    <row r="148" spans="1:9" x14ac:dyDescent="0.2">
      <c r="A148" s="63"/>
      <c r="B148" s="63"/>
      <c r="C148" s="63"/>
      <c r="D148" s="63"/>
      <c r="E148" s="11"/>
      <c r="G148" s="11"/>
      <c r="H148" s="11"/>
      <c r="I148" s="11"/>
    </row>
    <row r="149" spans="1:9" x14ac:dyDescent="0.2">
      <c r="A149" s="63"/>
      <c r="B149" s="63"/>
      <c r="C149" s="63"/>
      <c r="D149" s="63"/>
      <c r="E149" s="11"/>
      <c r="G149" s="11"/>
      <c r="H149" s="11"/>
      <c r="I149" s="11"/>
    </row>
    <row r="150" spans="1:9" x14ac:dyDescent="0.2">
      <c r="A150" s="63"/>
      <c r="B150" s="63"/>
      <c r="C150" s="63"/>
      <c r="D150" s="63"/>
      <c r="E150" s="11"/>
      <c r="G150" s="11"/>
      <c r="H150" s="11"/>
      <c r="I150" s="11"/>
    </row>
    <row r="151" spans="1:9" x14ac:dyDescent="0.2">
      <c r="A151" s="62" t="s">
        <v>1085</v>
      </c>
      <c r="B151" s="63"/>
      <c r="C151" s="63"/>
      <c r="D151" s="63"/>
      <c r="E151" s="11"/>
      <c r="G151" s="11"/>
      <c r="H151" s="11"/>
      <c r="I151" s="11"/>
    </row>
    <row r="152" spans="1:9" x14ac:dyDescent="0.2">
      <c r="A152" s="63"/>
      <c r="B152" s="63"/>
      <c r="C152" s="63"/>
      <c r="D152" s="63"/>
      <c r="E152" s="11"/>
      <c r="G152" s="11"/>
      <c r="H152" s="11"/>
      <c r="I152" s="11"/>
    </row>
    <row r="153" spans="1:9" x14ac:dyDescent="0.2">
      <c r="A153" s="62" t="s">
        <v>1081</v>
      </c>
      <c r="B153" s="63"/>
      <c r="C153" s="63"/>
      <c r="D153" s="63"/>
      <c r="E153" s="11"/>
      <c r="G153" s="11"/>
      <c r="H153" s="11"/>
      <c r="I153" s="11"/>
    </row>
    <row r="154" spans="1:9" x14ac:dyDescent="0.2">
      <c r="A154" s="63"/>
      <c r="B154" s="63"/>
      <c r="C154" s="63"/>
      <c r="D154" s="63"/>
      <c r="E154" s="11"/>
      <c r="G154" s="11"/>
      <c r="H154" s="11"/>
      <c r="I154" s="11"/>
    </row>
    <row r="155" spans="1:9" x14ac:dyDescent="0.2">
      <c r="A155" s="63"/>
      <c r="B155" s="63"/>
      <c r="C155" s="63"/>
      <c r="D155" s="63"/>
      <c r="E155" s="11"/>
      <c r="G155" s="11"/>
      <c r="H155" s="11"/>
      <c r="I155" s="11"/>
    </row>
    <row r="156" spans="1:9" x14ac:dyDescent="0.2">
      <c r="A156" s="63"/>
      <c r="B156" s="63"/>
      <c r="C156" s="63"/>
      <c r="D156" s="63"/>
      <c r="E156" s="11"/>
      <c r="G156" s="11"/>
      <c r="H156" s="11"/>
      <c r="I156" s="11"/>
    </row>
    <row r="157" spans="1:9" x14ac:dyDescent="0.2">
      <c r="A157" s="63"/>
      <c r="B157" s="63"/>
      <c r="C157" s="63"/>
      <c r="D157" s="63"/>
      <c r="E157" s="11"/>
      <c r="G157" s="11"/>
      <c r="H157" s="11"/>
      <c r="I157" s="11"/>
    </row>
    <row r="158" spans="1:9" x14ac:dyDescent="0.2">
      <c r="A158" s="63"/>
      <c r="B158" s="63"/>
      <c r="C158" s="63"/>
      <c r="D158" s="63"/>
      <c r="E158" s="11"/>
      <c r="G158" s="11"/>
      <c r="H158" s="11"/>
      <c r="I158" s="11"/>
    </row>
    <row r="159" spans="1:9" x14ac:dyDescent="0.2">
      <c r="A159" s="63"/>
      <c r="B159" s="63"/>
      <c r="C159" s="63"/>
      <c r="D159" s="63"/>
      <c r="E159" s="11"/>
      <c r="G159" s="11"/>
      <c r="H159" s="11"/>
      <c r="I159" s="11"/>
    </row>
    <row r="160" spans="1:9" x14ac:dyDescent="0.2">
      <c r="A160" s="63"/>
      <c r="B160" s="63"/>
      <c r="C160" s="63"/>
      <c r="D160" s="63"/>
      <c r="E160" s="11"/>
      <c r="G160" s="11"/>
      <c r="H160" s="11"/>
      <c r="I160" s="11"/>
    </row>
    <row r="161" spans="1:9" x14ac:dyDescent="0.2">
      <c r="A161" s="63"/>
      <c r="B161" s="63"/>
      <c r="C161" s="63"/>
      <c r="D161" s="63"/>
      <c r="E161" s="11"/>
      <c r="G161" s="11"/>
      <c r="H161" s="11"/>
      <c r="I161" s="11"/>
    </row>
    <row r="162" spans="1:9" x14ac:dyDescent="0.2">
      <c r="A162" s="63"/>
      <c r="B162" s="63"/>
      <c r="C162" s="63"/>
      <c r="D162" s="63"/>
      <c r="E162" s="11"/>
      <c r="G162" s="11"/>
      <c r="H162" s="11"/>
      <c r="I162" s="11"/>
    </row>
    <row r="163" spans="1:9" x14ac:dyDescent="0.2">
      <c r="A163" s="63"/>
      <c r="B163" s="63"/>
      <c r="C163" s="63"/>
      <c r="D163" s="63"/>
      <c r="E163" s="11"/>
      <c r="G163" s="11"/>
      <c r="H163" s="11"/>
      <c r="I163" s="11"/>
    </row>
    <row r="164" spans="1:9" x14ac:dyDescent="0.2">
      <c r="A164" s="63"/>
      <c r="B164" s="63"/>
      <c r="C164" s="63"/>
      <c r="D164" s="63"/>
      <c r="E164" s="11"/>
      <c r="G164" s="11"/>
      <c r="H164" s="11"/>
      <c r="I164" s="11"/>
    </row>
    <row r="165" spans="1:9" x14ac:dyDescent="0.2">
      <c r="A165" s="63"/>
      <c r="B165" s="63"/>
      <c r="C165" s="63"/>
      <c r="D165" s="63"/>
      <c r="E165" s="11"/>
      <c r="G165" s="11"/>
      <c r="H165" s="11"/>
      <c r="I165" s="11"/>
    </row>
    <row r="166" spans="1:9" x14ac:dyDescent="0.2">
      <c r="A166" s="63"/>
      <c r="B166" s="63"/>
      <c r="C166" s="63"/>
      <c r="D166" s="63"/>
      <c r="E166" s="11"/>
      <c r="G166" s="11"/>
      <c r="H166" s="11"/>
      <c r="I166" s="11"/>
    </row>
    <row r="167" spans="1:9" x14ac:dyDescent="0.2">
      <c r="A167" s="63"/>
      <c r="B167" s="63"/>
      <c r="C167" s="63"/>
      <c r="D167" s="63"/>
      <c r="E167" s="11"/>
      <c r="G167" s="11"/>
      <c r="H167" s="63"/>
      <c r="I167" s="63"/>
    </row>
    <row r="168" spans="1:9" x14ac:dyDescent="0.2">
      <c r="A168" s="63"/>
      <c r="B168" s="63"/>
      <c r="C168" s="63"/>
      <c r="D168" s="63"/>
      <c r="E168" s="11"/>
      <c r="G168" s="11"/>
      <c r="H168" s="63"/>
      <c r="I168" s="63"/>
    </row>
    <row r="169" spans="1:9" x14ac:dyDescent="0.2">
      <c r="A169" s="63" t="s">
        <v>1084</v>
      </c>
      <c r="B169" s="63"/>
      <c r="C169" s="63"/>
      <c r="D169" s="63"/>
      <c r="E169" s="11"/>
      <c r="G169" s="11"/>
      <c r="H169" s="63"/>
      <c r="I169" s="63"/>
    </row>
    <row r="170" spans="1:9" x14ac:dyDescent="0.2">
      <c r="A170" s="63"/>
      <c r="B170" s="63"/>
      <c r="C170" s="63"/>
      <c r="D170" s="63"/>
      <c r="E170" s="11"/>
      <c r="G170" s="11"/>
      <c r="H170" s="63"/>
      <c r="I170" s="63"/>
    </row>
    <row r="171" spans="1:9" x14ac:dyDescent="0.2">
      <c r="A171" s="63"/>
      <c r="B171" s="63"/>
      <c r="C171" s="63"/>
      <c r="D171" s="63"/>
      <c r="E171" s="11"/>
      <c r="G171" s="11"/>
      <c r="H171" s="63"/>
      <c r="I171" s="63"/>
    </row>
    <row r="172" spans="1:9" x14ac:dyDescent="0.2">
      <c r="A172" s="63"/>
      <c r="B172" s="63"/>
      <c r="C172" s="63"/>
      <c r="D172" s="63"/>
      <c r="E172" s="11"/>
      <c r="G172" s="11"/>
      <c r="H172" s="63"/>
      <c r="I172" s="63"/>
    </row>
    <row r="173" spans="1:9" x14ac:dyDescent="0.2">
      <c r="A173" s="63"/>
      <c r="B173" s="63"/>
      <c r="C173" s="63"/>
      <c r="D173" s="63"/>
      <c r="E173" s="11"/>
      <c r="G173" s="11"/>
      <c r="H173" s="63"/>
      <c r="I173" s="63"/>
    </row>
    <row r="174" spans="1:9" x14ac:dyDescent="0.2">
      <c r="A174" s="63"/>
      <c r="B174" s="63"/>
      <c r="C174" s="63"/>
      <c r="D174" s="63"/>
      <c r="E174" s="11"/>
      <c r="G174" s="11"/>
      <c r="H174" s="63"/>
      <c r="I174" s="63"/>
    </row>
    <row r="175" spans="1:9" x14ac:dyDescent="0.2">
      <c r="A175" s="63"/>
      <c r="B175" s="63"/>
      <c r="C175" s="63"/>
      <c r="D175" s="63"/>
      <c r="E175" s="11"/>
      <c r="G175" s="11"/>
      <c r="H175" s="63"/>
      <c r="I175" s="63"/>
    </row>
    <row r="176" spans="1:9" x14ac:dyDescent="0.2">
      <c r="A176" s="63"/>
      <c r="B176" s="63"/>
      <c r="C176" s="63"/>
      <c r="D176" s="63"/>
      <c r="E176" s="11"/>
      <c r="G176" s="11"/>
      <c r="H176" s="63"/>
      <c r="I176" s="63"/>
    </row>
    <row r="177" spans="1:9" x14ac:dyDescent="0.2">
      <c r="A177" s="63"/>
      <c r="B177" s="63"/>
      <c r="C177" s="63"/>
      <c r="D177" s="63"/>
      <c r="E177" s="11"/>
      <c r="G177" s="11"/>
      <c r="H177" s="63"/>
      <c r="I177" s="63"/>
    </row>
    <row r="178" spans="1:9" x14ac:dyDescent="0.2">
      <c r="A178" s="63"/>
      <c r="B178" s="63"/>
      <c r="C178" s="63"/>
      <c r="D178" s="63"/>
      <c r="E178" s="11"/>
      <c r="G178" s="11"/>
      <c r="H178" s="63"/>
      <c r="I178" s="63"/>
    </row>
    <row r="179" spans="1:9" x14ac:dyDescent="0.2">
      <c r="A179" s="63"/>
      <c r="B179" s="63"/>
      <c r="C179" s="63"/>
      <c r="D179" s="63"/>
      <c r="E179" s="11"/>
      <c r="G179" s="11"/>
      <c r="H179" s="63"/>
      <c r="I179" s="63"/>
    </row>
    <row r="180" spans="1:9" x14ac:dyDescent="0.2">
      <c r="A180" s="63"/>
      <c r="B180" s="63"/>
      <c r="C180" s="63"/>
      <c r="D180" s="63"/>
      <c r="E180" s="11"/>
      <c r="G180" s="11"/>
      <c r="H180" s="63"/>
      <c r="I180" s="63"/>
    </row>
    <row r="181" spans="1:9" x14ac:dyDescent="0.2">
      <c r="A181" s="63"/>
      <c r="B181" s="63"/>
      <c r="C181" s="63"/>
      <c r="D181" s="63"/>
      <c r="E181" s="11"/>
      <c r="G181" s="11"/>
      <c r="H181" s="63"/>
      <c r="I181" s="63"/>
    </row>
    <row r="182" spans="1:9" x14ac:dyDescent="0.2">
      <c r="A182" s="63"/>
      <c r="B182" s="63"/>
      <c r="C182" s="63"/>
      <c r="D182" s="63"/>
      <c r="E182" s="11"/>
      <c r="G182" s="11"/>
      <c r="H182" s="63"/>
      <c r="I182" s="63"/>
    </row>
    <row r="183" spans="1:9" x14ac:dyDescent="0.2">
      <c r="A183" s="63"/>
      <c r="B183" s="63"/>
      <c r="C183" s="63"/>
      <c r="D183" s="63"/>
      <c r="E183" s="11"/>
      <c r="G183" s="11"/>
      <c r="H183" s="63"/>
      <c r="I183" s="63"/>
    </row>
    <row r="184" spans="1:9" x14ac:dyDescent="0.2">
      <c r="A184" s="63"/>
      <c r="B184" s="63"/>
      <c r="C184" s="63"/>
      <c r="D184" s="63"/>
      <c r="E184" s="11"/>
      <c r="G184" s="11"/>
      <c r="H184" s="63"/>
      <c r="I184" s="63"/>
    </row>
    <row r="185" spans="1:9" x14ac:dyDescent="0.2">
      <c r="A185" s="63"/>
      <c r="B185" s="63"/>
      <c r="C185" s="63"/>
      <c r="D185" s="63"/>
      <c r="E185" s="11"/>
      <c r="G185" s="11"/>
      <c r="H185" s="63"/>
      <c r="I185" s="63"/>
    </row>
    <row r="186" spans="1:9" x14ac:dyDescent="0.2">
      <c r="A186" s="63"/>
      <c r="B186" s="63"/>
      <c r="C186" s="63"/>
      <c r="D186" s="63"/>
      <c r="E186" s="11"/>
      <c r="G186" s="11"/>
      <c r="H186" s="63"/>
      <c r="I186" s="63"/>
    </row>
    <row r="187" spans="1:9" x14ac:dyDescent="0.2">
      <c r="A187" s="63"/>
      <c r="B187" s="63"/>
      <c r="C187" s="63"/>
      <c r="D187" s="63"/>
      <c r="E187" s="11"/>
      <c r="G187" s="11"/>
      <c r="H187" s="63"/>
      <c r="I187" s="63"/>
    </row>
    <row r="188" spans="1:9" x14ac:dyDescent="0.2">
      <c r="A188" s="63"/>
      <c r="B188" s="63"/>
      <c r="C188" s="63"/>
      <c r="D188" s="63"/>
      <c r="E188" s="11"/>
      <c r="G188" s="11"/>
      <c r="H188" s="63"/>
      <c r="I188" s="63"/>
    </row>
    <row r="189" spans="1:9" x14ac:dyDescent="0.2">
      <c r="A189" s="63"/>
      <c r="B189" s="63"/>
      <c r="C189" s="63"/>
      <c r="D189" s="63"/>
      <c r="E189" s="11"/>
      <c r="G189" s="11"/>
      <c r="H189" s="63"/>
      <c r="I189" s="63"/>
    </row>
    <row r="190" spans="1:9" x14ac:dyDescent="0.2">
      <c r="A190" s="63"/>
      <c r="B190" s="63"/>
      <c r="C190" s="63"/>
      <c r="D190" s="63"/>
      <c r="E190" s="11"/>
      <c r="G190" s="11"/>
      <c r="H190" s="63"/>
      <c r="I190" s="63"/>
    </row>
    <row r="191" spans="1:9" x14ac:dyDescent="0.2">
      <c r="A191" s="63"/>
      <c r="B191" s="63"/>
      <c r="C191" s="63"/>
      <c r="D191" s="63"/>
      <c r="E191" s="11"/>
      <c r="G191" s="11"/>
      <c r="H191" s="63"/>
      <c r="I191" s="63"/>
    </row>
    <row r="192" spans="1:9" x14ac:dyDescent="0.2">
      <c r="A192" s="63"/>
      <c r="B192" s="63"/>
      <c r="C192" s="63"/>
      <c r="D192" s="63"/>
      <c r="E192" s="11"/>
      <c r="G192" s="11"/>
      <c r="H192" s="63"/>
      <c r="I192" s="63"/>
    </row>
    <row r="193" spans="1:9" x14ac:dyDescent="0.2">
      <c r="A193" s="63"/>
      <c r="B193" s="63"/>
      <c r="C193" s="63"/>
      <c r="D193" s="63"/>
      <c r="E193" s="11"/>
      <c r="G193" s="11"/>
      <c r="H193" s="63"/>
      <c r="I193" s="63"/>
    </row>
    <row r="194" spans="1:9" x14ac:dyDescent="0.2">
      <c r="A194" s="63"/>
      <c r="B194" s="63"/>
      <c r="C194" s="63"/>
      <c r="D194" s="63"/>
      <c r="E194" s="11"/>
      <c r="G194" s="11"/>
      <c r="H194" s="63"/>
      <c r="I194" s="63"/>
    </row>
    <row r="195" spans="1:9" x14ac:dyDescent="0.2">
      <c r="A195" s="63"/>
      <c r="B195" s="63"/>
      <c r="C195" s="63"/>
      <c r="D195" s="63"/>
      <c r="E195" s="11"/>
      <c r="G195" s="11"/>
      <c r="H195" s="63"/>
      <c r="I195" s="63"/>
    </row>
    <row r="196" spans="1:9" x14ac:dyDescent="0.2">
      <c r="A196" s="63"/>
      <c r="B196" s="63"/>
      <c r="C196" s="63"/>
      <c r="D196" s="63"/>
      <c r="E196" s="11"/>
      <c r="G196" s="11"/>
      <c r="H196" s="63"/>
      <c r="I196" s="63"/>
    </row>
    <row r="197" spans="1:9" x14ac:dyDescent="0.2">
      <c r="A197" s="63"/>
      <c r="B197" s="63"/>
      <c r="C197" s="63"/>
      <c r="D197" s="63"/>
      <c r="E197" s="11"/>
      <c r="G197" s="11"/>
      <c r="H197" s="63"/>
      <c r="I197" s="63"/>
    </row>
    <row r="198" spans="1:9" x14ac:dyDescent="0.2">
      <c r="A198" s="63"/>
      <c r="B198" s="63"/>
      <c r="C198" s="63"/>
      <c r="D198" s="63"/>
      <c r="E198" s="11"/>
      <c r="G198" s="11"/>
      <c r="H198" s="63"/>
      <c r="I198" s="63"/>
    </row>
    <row r="199" spans="1:9" x14ac:dyDescent="0.2">
      <c r="A199" s="63"/>
      <c r="B199" s="63"/>
      <c r="C199" s="63"/>
      <c r="D199" s="63"/>
      <c r="E199" s="11"/>
      <c r="G199" s="11"/>
      <c r="H199" s="63"/>
      <c r="I199" s="63"/>
    </row>
    <row r="200" spans="1:9" x14ac:dyDescent="0.2">
      <c r="A200" s="63"/>
      <c r="B200" s="63"/>
      <c r="C200" s="63"/>
      <c r="D200" s="63"/>
      <c r="E200" s="11"/>
      <c r="G200" s="11"/>
      <c r="H200" s="63"/>
      <c r="I200" s="63"/>
    </row>
    <row r="201" spans="1:9" x14ac:dyDescent="0.2">
      <c r="A201" s="63"/>
      <c r="B201" s="63"/>
      <c r="C201" s="63"/>
      <c r="D201" s="63"/>
      <c r="E201" s="11"/>
      <c r="G201" s="11"/>
      <c r="H201" s="63"/>
      <c r="I201" s="63"/>
    </row>
    <row r="202" spans="1:9" x14ac:dyDescent="0.2">
      <c r="A202" s="63"/>
      <c r="B202" s="63"/>
      <c r="C202" s="63"/>
      <c r="D202" s="63"/>
      <c r="E202" s="11"/>
      <c r="G202" s="11"/>
      <c r="H202" s="63"/>
      <c r="I202" s="63"/>
    </row>
    <row r="203" spans="1:9" x14ac:dyDescent="0.2">
      <c r="A203" s="63"/>
      <c r="B203" s="63"/>
      <c r="C203" s="63"/>
      <c r="D203" s="63"/>
      <c r="E203" s="11"/>
      <c r="G203" s="11"/>
      <c r="H203" s="63"/>
      <c r="I203" s="63"/>
    </row>
    <row r="204" spans="1:9" x14ac:dyDescent="0.2">
      <c r="A204" s="63"/>
      <c r="B204" s="63"/>
      <c r="C204" s="63"/>
      <c r="D204" s="63"/>
      <c r="E204" s="11"/>
      <c r="G204" s="11"/>
      <c r="H204" s="63"/>
      <c r="I204" s="63"/>
    </row>
    <row r="205" spans="1:9" x14ac:dyDescent="0.2">
      <c r="A205" s="63"/>
      <c r="B205" s="63"/>
      <c r="C205" s="63"/>
      <c r="D205" s="63"/>
      <c r="E205" s="11"/>
      <c r="G205" s="11"/>
      <c r="H205" s="63"/>
      <c r="I205" s="63"/>
    </row>
    <row r="206" spans="1:9" x14ac:dyDescent="0.2">
      <c r="A206" s="63"/>
      <c r="B206" s="63"/>
      <c r="C206" s="63"/>
      <c r="D206" s="63"/>
      <c r="E206" s="11"/>
      <c r="G206" s="11"/>
      <c r="H206" s="63"/>
      <c r="I206" s="63"/>
    </row>
    <row r="207" spans="1:9" x14ac:dyDescent="0.2">
      <c r="A207" s="63"/>
      <c r="B207" s="63"/>
      <c r="C207" s="63"/>
      <c r="D207" s="63"/>
      <c r="E207" s="11"/>
      <c r="G207" s="11"/>
      <c r="H207" s="63"/>
      <c r="I207" s="63"/>
    </row>
    <row r="208" spans="1:9" x14ac:dyDescent="0.2">
      <c r="A208" s="63"/>
      <c r="B208" s="63"/>
      <c r="C208" s="63"/>
      <c r="D208" s="63"/>
      <c r="E208" s="11"/>
      <c r="G208" s="11"/>
      <c r="H208" s="63"/>
      <c r="I208" s="63"/>
    </row>
    <row r="209" spans="1:9" x14ac:dyDescent="0.2">
      <c r="A209" s="63"/>
      <c r="B209" s="63"/>
      <c r="C209" s="63"/>
      <c r="D209" s="63"/>
      <c r="E209" s="11"/>
      <c r="G209" s="11"/>
      <c r="H209" s="63"/>
      <c r="I209" s="63"/>
    </row>
    <row r="210" spans="1:9" x14ac:dyDescent="0.2">
      <c r="A210" s="63"/>
      <c r="B210" s="63"/>
      <c r="C210" s="63"/>
      <c r="D210" s="63"/>
      <c r="E210" s="11"/>
      <c r="G210" s="11"/>
      <c r="H210" s="63"/>
      <c r="I210" s="63"/>
    </row>
    <row r="211" spans="1:9" x14ac:dyDescent="0.2">
      <c r="A211" s="63"/>
      <c r="B211" s="63"/>
      <c r="C211" s="63"/>
      <c r="D211" s="63"/>
      <c r="E211" s="11"/>
      <c r="G211" s="11"/>
      <c r="H211" s="63"/>
      <c r="I211" s="63"/>
    </row>
    <row r="212" spans="1:9" x14ac:dyDescent="0.2">
      <c r="A212" s="63"/>
      <c r="B212" s="63"/>
      <c r="C212" s="63"/>
      <c r="D212" s="63"/>
      <c r="E212" s="11"/>
      <c r="G212" s="11"/>
      <c r="H212" s="63"/>
      <c r="I212" s="63"/>
    </row>
    <row r="213" spans="1:9" x14ac:dyDescent="0.2">
      <c r="A213" s="63"/>
      <c r="B213" s="63"/>
      <c r="C213" s="63"/>
      <c r="D213" s="63"/>
      <c r="E213" s="11"/>
      <c r="G213" s="11"/>
      <c r="H213" s="63"/>
      <c r="I213" s="63"/>
    </row>
    <row r="214" spans="1:9" x14ac:dyDescent="0.2">
      <c r="A214" s="63"/>
      <c r="B214" s="63"/>
      <c r="C214" s="63"/>
      <c r="D214" s="63"/>
      <c r="E214" s="11"/>
      <c r="G214" s="11"/>
      <c r="H214" s="63"/>
      <c r="I214" s="63"/>
    </row>
    <row r="215" spans="1:9" x14ac:dyDescent="0.2">
      <c r="A215" s="63"/>
      <c r="B215" s="63"/>
      <c r="C215" s="63"/>
      <c r="D215" s="63"/>
      <c r="E215" s="11"/>
      <c r="G215" s="11"/>
      <c r="H215" s="63"/>
      <c r="I215" s="63"/>
    </row>
    <row r="216" spans="1:9" x14ac:dyDescent="0.2">
      <c r="A216" s="63"/>
      <c r="B216" s="63"/>
      <c r="C216" s="63"/>
      <c r="D216" s="63"/>
      <c r="E216" s="11"/>
      <c r="G216" s="11"/>
      <c r="H216" s="63"/>
      <c r="I216" s="63"/>
    </row>
    <row r="217" spans="1:9" x14ac:dyDescent="0.2">
      <c r="A217" s="63"/>
      <c r="B217" s="63"/>
      <c r="C217" s="63"/>
      <c r="D217" s="63"/>
      <c r="E217" s="11"/>
      <c r="G217" s="11"/>
      <c r="H217" s="63"/>
      <c r="I217" s="63"/>
    </row>
    <row r="218" spans="1:9" x14ac:dyDescent="0.2">
      <c r="A218" s="63"/>
      <c r="B218" s="63"/>
      <c r="C218" s="63"/>
      <c r="D218" s="63"/>
      <c r="E218" s="11"/>
      <c r="G218" s="11"/>
      <c r="H218" s="63"/>
      <c r="I218" s="63"/>
    </row>
    <row r="219" spans="1:9" x14ac:dyDescent="0.2">
      <c r="A219" s="63"/>
      <c r="B219" s="63"/>
      <c r="C219" s="63"/>
      <c r="D219" s="63"/>
      <c r="E219" s="11"/>
      <c r="G219" s="11"/>
      <c r="H219" s="63"/>
      <c r="I219" s="63"/>
    </row>
    <row r="220" spans="1:9" x14ac:dyDescent="0.2">
      <c r="A220" s="63"/>
      <c r="B220" s="63"/>
      <c r="C220" s="63"/>
      <c r="D220" s="63"/>
      <c r="E220" s="11"/>
      <c r="G220" s="11"/>
      <c r="H220" s="63"/>
      <c r="I220" s="63"/>
    </row>
    <row r="221" spans="1:9" x14ac:dyDescent="0.2">
      <c r="A221" s="63"/>
      <c r="B221" s="63"/>
      <c r="C221" s="63"/>
      <c r="D221" s="63"/>
      <c r="E221" s="11"/>
      <c r="G221" s="11"/>
      <c r="H221" s="63"/>
      <c r="I221" s="63"/>
    </row>
    <row r="222" spans="1:9" x14ac:dyDescent="0.2">
      <c r="A222" s="63"/>
      <c r="B222" s="63"/>
      <c r="C222" s="63"/>
      <c r="D222" s="63"/>
      <c r="E222" s="11"/>
      <c r="G222" s="11"/>
      <c r="H222" s="63"/>
      <c r="I222" s="63"/>
    </row>
    <row r="223" spans="1:9" x14ac:dyDescent="0.2">
      <c r="A223" s="63"/>
      <c r="B223" s="63"/>
      <c r="C223" s="63"/>
      <c r="D223" s="63"/>
      <c r="E223" s="11"/>
      <c r="G223" s="11"/>
      <c r="H223" s="63"/>
      <c r="I223" s="63"/>
    </row>
    <row r="224" spans="1:9" x14ac:dyDescent="0.2">
      <c r="A224" s="63"/>
      <c r="B224" s="63"/>
      <c r="C224" s="63"/>
      <c r="D224" s="63"/>
      <c r="E224" s="11"/>
      <c r="G224" s="11"/>
      <c r="H224" s="63"/>
      <c r="I224" s="63"/>
    </row>
    <row r="225" spans="1:9" x14ac:dyDescent="0.2">
      <c r="A225" s="63"/>
      <c r="B225" s="63"/>
      <c r="C225" s="63"/>
      <c r="D225" s="63"/>
      <c r="E225" s="11"/>
      <c r="G225" s="11"/>
      <c r="H225" s="63"/>
      <c r="I225" s="63"/>
    </row>
    <row r="226" spans="1:9" x14ac:dyDescent="0.2">
      <c r="A226" s="63"/>
      <c r="B226" s="63"/>
      <c r="C226" s="63"/>
      <c r="D226" s="63"/>
      <c r="E226" s="11"/>
      <c r="G226" s="11"/>
      <c r="H226" s="63"/>
      <c r="I226" s="63"/>
    </row>
    <row r="227" spans="1:9" x14ac:dyDescent="0.2">
      <c r="A227" s="63"/>
      <c r="B227" s="63"/>
      <c r="C227" s="63"/>
      <c r="D227" s="63"/>
      <c r="E227" s="11"/>
      <c r="G227" s="11"/>
      <c r="H227" s="63"/>
      <c r="I227" s="63"/>
    </row>
    <row r="228" spans="1:9" x14ac:dyDescent="0.2">
      <c r="A228" s="63"/>
      <c r="B228" s="63"/>
      <c r="C228" s="63"/>
      <c r="D228" s="63"/>
      <c r="E228" s="11"/>
      <c r="G228" s="11"/>
      <c r="H228" s="63"/>
      <c r="I228" s="63"/>
    </row>
    <row r="229" spans="1:9" x14ac:dyDescent="0.2">
      <c r="A229" s="63"/>
      <c r="B229" s="63"/>
      <c r="C229" s="63"/>
      <c r="D229" s="63"/>
      <c r="E229" s="11"/>
      <c r="G229" s="11"/>
      <c r="H229" s="63"/>
      <c r="I229" s="63"/>
    </row>
    <row r="230" spans="1:9" x14ac:dyDescent="0.2">
      <c r="A230" s="63"/>
      <c r="B230" s="63"/>
      <c r="C230" s="63"/>
      <c r="D230" s="63"/>
      <c r="E230" s="11"/>
      <c r="G230" s="11"/>
      <c r="H230" s="63"/>
      <c r="I230" s="63"/>
    </row>
    <row r="231" spans="1:9" x14ac:dyDescent="0.2">
      <c r="A231" s="63"/>
      <c r="B231" s="63"/>
      <c r="C231" s="63"/>
      <c r="D231" s="63"/>
      <c r="E231" s="11"/>
      <c r="G231" s="11"/>
      <c r="H231" s="63"/>
      <c r="I231" s="63"/>
    </row>
    <row r="232" spans="1:9" x14ac:dyDescent="0.2">
      <c r="A232" s="63"/>
      <c r="B232" s="63"/>
      <c r="C232" s="63"/>
      <c r="D232" s="63"/>
      <c r="E232" s="11"/>
      <c r="G232" s="11"/>
      <c r="H232" s="63"/>
      <c r="I232" s="63"/>
    </row>
    <row r="233" spans="1:9" x14ac:dyDescent="0.2">
      <c r="A233" s="63"/>
      <c r="B233" s="63"/>
      <c r="C233" s="63"/>
      <c r="D233" s="63"/>
      <c r="E233" s="11"/>
      <c r="G233" s="11"/>
      <c r="H233" s="63"/>
      <c r="I233" s="63"/>
    </row>
    <row r="234" spans="1:9" x14ac:dyDescent="0.2">
      <c r="A234" s="63"/>
      <c r="B234" s="63"/>
      <c r="C234" s="63"/>
      <c r="D234" s="63"/>
      <c r="E234" s="11"/>
      <c r="G234" s="11"/>
      <c r="H234" s="63"/>
      <c r="I234" s="63"/>
    </row>
    <row r="235" spans="1:9" x14ac:dyDescent="0.2">
      <c r="A235" s="63"/>
      <c r="B235" s="63"/>
      <c r="C235" s="63"/>
      <c r="D235" s="63"/>
      <c r="E235" s="11"/>
      <c r="G235" s="11"/>
      <c r="H235" s="63"/>
      <c r="I235" s="63"/>
    </row>
    <row r="236" spans="1:9" x14ac:dyDescent="0.2">
      <c r="A236" s="63"/>
      <c r="B236" s="63"/>
      <c r="C236" s="63"/>
      <c r="D236" s="63"/>
      <c r="E236" s="11"/>
      <c r="G236" s="11"/>
      <c r="H236" s="63"/>
      <c r="I236" s="63"/>
    </row>
    <row r="237" spans="1:9" x14ac:dyDescent="0.2">
      <c r="A237" s="63"/>
      <c r="B237" s="63"/>
      <c r="C237" s="63"/>
      <c r="D237" s="63"/>
      <c r="E237" s="11"/>
      <c r="G237" s="11"/>
      <c r="H237" s="63"/>
      <c r="I237" s="63"/>
    </row>
    <row r="238" spans="1:9" x14ac:dyDescent="0.2">
      <c r="A238" s="63"/>
      <c r="B238" s="63"/>
      <c r="C238" s="63"/>
      <c r="D238" s="63"/>
      <c r="E238" s="11"/>
      <c r="G238" s="11"/>
      <c r="H238" s="63"/>
      <c r="I238" s="63"/>
    </row>
    <row r="239" spans="1:9" x14ac:dyDescent="0.2">
      <c r="A239" s="63"/>
      <c r="B239" s="63"/>
      <c r="C239" s="63"/>
      <c r="D239" s="63"/>
      <c r="E239" s="11"/>
      <c r="G239" s="11"/>
      <c r="H239" s="63"/>
      <c r="I239" s="63"/>
    </row>
    <row r="240" spans="1:9" x14ac:dyDescent="0.2">
      <c r="A240" s="63"/>
      <c r="B240" s="63"/>
      <c r="C240" s="63"/>
      <c r="D240" s="63"/>
      <c r="E240" s="11"/>
      <c r="G240" s="11"/>
      <c r="H240" s="63"/>
      <c r="I240" s="63"/>
    </row>
    <row r="241" spans="1:9" x14ac:dyDescent="0.2">
      <c r="A241" s="63"/>
      <c r="B241" s="63"/>
      <c r="C241" s="63"/>
      <c r="D241" s="63"/>
      <c r="E241" s="11"/>
      <c r="G241" s="11"/>
      <c r="H241" s="63"/>
      <c r="I241" s="63"/>
    </row>
    <row r="242" spans="1:9" x14ac:dyDescent="0.2">
      <c r="A242" s="63"/>
      <c r="B242" s="63"/>
      <c r="C242" s="63"/>
      <c r="D242" s="63"/>
      <c r="E242" s="11"/>
      <c r="G242" s="11"/>
      <c r="H242" s="63"/>
      <c r="I242" s="63"/>
    </row>
    <row r="243" spans="1:9" x14ac:dyDescent="0.2">
      <c r="A243" s="63"/>
      <c r="B243" s="63"/>
      <c r="C243" s="63"/>
      <c r="D243" s="63"/>
      <c r="E243" s="11"/>
      <c r="G243" s="11"/>
      <c r="H243" s="63"/>
      <c r="I243" s="63"/>
    </row>
    <row r="244" spans="1:9" x14ac:dyDescent="0.2">
      <c r="A244" s="63"/>
      <c r="B244" s="63"/>
      <c r="C244" s="63"/>
      <c r="D244" s="63"/>
      <c r="E244" s="11"/>
      <c r="G244" s="11"/>
      <c r="H244" s="63"/>
      <c r="I244" s="63"/>
    </row>
    <row r="245" spans="1:9" x14ac:dyDescent="0.2">
      <c r="A245" s="63"/>
      <c r="B245" s="63"/>
      <c r="C245" s="63"/>
      <c r="D245" s="63"/>
      <c r="E245" s="11"/>
      <c r="G245" s="11"/>
      <c r="H245" s="63"/>
      <c r="I245" s="63"/>
    </row>
    <row r="246" spans="1:9" x14ac:dyDescent="0.2">
      <c r="A246" s="63"/>
      <c r="B246" s="63"/>
      <c r="C246" s="63"/>
      <c r="D246" s="63"/>
      <c r="E246" s="11"/>
      <c r="G246" s="11"/>
      <c r="H246" s="63"/>
      <c r="I246" s="63"/>
    </row>
    <row r="247" spans="1:9" x14ac:dyDescent="0.2">
      <c r="A247" s="63"/>
      <c r="B247" s="63"/>
      <c r="C247" s="63"/>
      <c r="D247" s="63"/>
      <c r="E247" s="11"/>
      <c r="G247" s="11"/>
      <c r="H247" s="63"/>
      <c r="I247" s="63"/>
    </row>
    <row r="248" spans="1:9" x14ac:dyDescent="0.2">
      <c r="A248" s="63"/>
      <c r="B248" s="63"/>
      <c r="C248" s="63"/>
      <c r="D248" s="63"/>
      <c r="E248" s="11"/>
      <c r="G248" s="11"/>
      <c r="H248" s="63"/>
      <c r="I248" s="63"/>
    </row>
    <row r="249" spans="1:9" x14ac:dyDescent="0.2">
      <c r="A249" s="63"/>
      <c r="B249" s="63"/>
      <c r="C249" s="63"/>
      <c r="D249" s="63"/>
      <c r="E249" s="11"/>
      <c r="G249" s="11"/>
      <c r="H249" s="63"/>
      <c r="I249" s="63"/>
    </row>
    <row r="250" spans="1:9" x14ac:dyDescent="0.2">
      <c r="A250" s="63"/>
      <c r="B250" s="63"/>
      <c r="C250" s="63"/>
      <c r="D250" s="63"/>
      <c r="E250" s="11"/>
      <c r="G250" s="11"/>
      <c r="H250" s="63"/>
      <c r="I250" s="63"/>
    </row>
    <row r="251" spans="1:9" x14ac:dyDescent="0.2">
      <c r="A251" s="63"/>
      <c r="B251" s="63"/>
      <c r="C251" s="63"/>
      <c r="D251" s="63"/>
      <c r="E251" s="11"/>
      <c r="G251" s="11"/>
      <c r="H251" s="63"/>
      <c r="I251" s="63"/>
    </row>
    <row r="252" spans="1:9" x14ac:dyDescent="0.2">
      <c r="A252" s="63"/>
      <c r="B252" s="63"/>
      <c r="C252" s="63"/>
      <c r="D252" s="63"/>
      <c r="E252" s="11"/>
      <c r="G252" s="11"/>
      <c r="H252" s="63"/>
      <c r="I252" s="63"/>
    </row>
    <row r="253" spans="1:9" x14ac:dyDescent="0.2">
      <c r="A253" s="63"/>
      <c r="B253" s="63"/>
      <c r="C253" s="63"/>
      <c r="D253" s="63"/>
      <c r="E253" s="11"/>
      <c r="G253" s="11"/>
      <c r="H253" s="63"/>
      <c r="I253" s="63"/>
    </row>
    <row r="254" spans="1:9" x14ac:dyDescent="0.2">
      <c r="A254" s="63"/>
      <c r="B254" s="63"/>
      <c r="C254" s="63"/>
      <c r="D254" s="63"/>
      <c r="E254" s="11"/>
      <c r="G254" s="11"/>
      <c r="H254" s="63"/>
      <c r="I254" s="63"/>
    </row>
    <row r="255" spans="1:9" x14ac:dyDescent="0.2">
      <c r="A255" s="63"/>
      <c r="B255" s="63"/>
      <c r="C255" s="63"/>
      <c r="D255" s="63"/>
      <c r="E255" s="11"/>
      <c r="G255" s="11"/>
      <c r="H255" s="63"/>
      <c r="I255" s="63"/>
    </row>
    <row r="256" spans="1:9" x14ac:dyDescent="0.2">
      <c r="A256" s="63"/>
      <c r="B256" s="63"/>
      <c r="C256" s="63"/>
      <c r="D256" s="63"/>
      <c r="E256" s="11"/>
      <c r="G256" s="11"/>
      <c r="H256" s="63"/>
      <c r="I256" s="63"/>
    </row>
    <row r="257" spans="1:9" x14ac:dyDescent="0.2">
      <c r="A257" s="63"/>
      <c r="B257" s="63"/>
      <c r="C257" s="63"/>
      <c r="D257" s="63"/>
      <c r="E257" s="11"/>
      <c r="G257" s="11"/>
      <c r="H257" s="63"/>
      <c r="I257" s="63"/>
    </row>
    <row r="258" spans="1:9" x14ac:dyDescent="0.2">
      <c r="A258" s="63"/>
      <c r="B258" s="63"/>
      <c r="C258" s="63"/>
      <c r="D258" s="63"/>
      <c r="E258" s="11"/>
      <c r="G258" s="11"/>
      <c r="H258" s="63"/>
      <c r="I258" s="63"/>
    </row>
    <row r="259" spans="1:9" x14ac:dyDescent="0.2">
      <c r="A259" s="63"/>
      <c r="B259" s="63"/>
      <c r="C259" s="63"/>
      <c r="D259" s="63"/>
      <c r="E259" s="11"/>
      <c r="G259" s="11"/>
      <c r="H259" s="63"/>
      <c r="I259" s="63"/>
    </row>
    <row r="260" spans="1:9" x14ac:dyDescent="0.2">
      <c r="A260" s="63"/>
      <c r="B260" s="63"/>
      <c r="C260" s="63"/>
      <c r="D260" s="63"/>
      <c r="E260" s="11"/>
      <c r="G260" s="11"/>
      <c r="H260" s="63"/>
      <c r="I260" s="63"/>
    </row>
    <row r="261" spans="1:9" x14ac:dyDescent="0.2">
      <c r="A261" s="63"/>
      <c r="B261" s="63"/>
      <c r="C261" s="63"/>
      <c r="D261" s="63"/>
      <c r="E261" s="11"/>
      <c r="G261" s="11"/>
      <c r="H261" s="63"/>
      <c r="I261" s="63"/>
    </row>
    <row r="262" spans="1:9" x14ac:dyDescent="0.2">
      <c r="A262" s="63"/>
      <c r="B262" s="63"/>
      <c r="C262" s="63"/>
      <c r="D262" s="63"/>
      <c r="E262" s="11"/>
      <c r="G262" s="11"/>
      <c r="H262" s="63"/>
      <c r="I262" s="63"/>
    </row>
    <row r="263" spans="1:9" x14ac:dyDescent="0.2">
      <c r="A263" s="63"/>
      <c r="B263" s="63"/>
      <c r="C263" s="63"/>
      <c r="D263" s="63"/>
      <c r="E263" s="11"/>
      <c r="G263" s="11"/>
      <c r="H263" s="63"/>
      <c r="I263" s="63"/>
    </row>
    <row r="264" spans="1:9" x14ac:dyDescent="0.2">
      <c r="A264" s="63"/>
      <c r="B264" s="63"/>
      <c r="C264" s="63"/>
      <c r="D264" s="63"/>
      <c r="E264" s="11"/>
      <c r="G264" s="11"/>
      <c r="H264" s="63"/>
      <c r="I264" s="63"/>
    </row>
    <row r="265" spans="1:9" x14ac:dyDescent="0.2">
      <c r="A265" s="63"/>
      <c r="B265" s="63"/>
      <c r="C265" s="63"/>
      <c r="D265" s="63"/>
      <c r="E265" s="11"/>
      <c r="G265" s="11"/>
      <c r="H265" s="63"/>
      <c r="I265" s="63"/>
    </row>
    <row r="266" spans="1:9" x14ac:dyDescent="0.2">
      <c r="A266" s="63"/>
      <c r="B266" s="63"/>
      <c r="C266" s="63"/>
      <c r="D266" s="63"/>
      <c r="E266" s="11"/>
      <c r="G266" s="11"/>
      <c r="H266" s="63"/>
      <c r="I266" s="63"/>
    </row>
    <row r="267" spans="1:9" x14ac:dyDescent="0.2">
      <c r="A267" s="63"/>
      <c r="B267" s="63"/>
      <c r="C267" s="63"/>
      <c r="D267" s="63"/>
      <c r="E267" s="11"/>
      <c r="G267" s="11"/>
      <c r="H267" s="63"/>
      <c r="I267" s="63"/>
    </row>
    <row r="268" spans="1:9" x14ac:dyDescent="0.2">
      <c r="A268" s="63"/>
      <c r="B268" s="63"/>
      <c r="C268" s="63"/>
      <c r="D268" s="63"/>
      <c r="E268" s="11"/>
      <c r="G268" s="11"/>
      <c r="H268" s="63"/>
      <c r="I268" s="63"/>
    </row>
    <row r="269" spans="1:9" x14ac:dyDescent="0.2">
      <c r="A269" s="63"/>
      <c r="B269" s="63"/>
      <c r="C269" s="63"/>
      <c r="D269" s="63"/>
      <c r="E269" s="11"/>
      <c r="G269" s="11"/>
      <c r="H269" s="63"/>
      <c r="I269" s="63"/>
    </row>
    <row r="270" spans="1:9" x14ac:dyDescent="0.2">
      <c r="A270" s="63"/>
      <c r="B270" s="63"/>
      <c r="C270" s="63"/>
      <c r="D270" s="63"/>
      <c r="E270" s="11"/>
      <c r="G270" s="11"/>
      <c r="H270" s="63"/>
      <c r="I270" s="63"/>
    </row>
    <row r="271" spans="1:9" x14ac:dyDescent="0.2">
      <c r="A271" s="63"/>
      <c r="B271" s="63"/>
      <c r="C271" s="63"/>
      <c r="D271" s="63"/>
      <c r="E271" s="11"/>
      <c r="G271" s="11"/>
      <c r="H271" s="63"/>
      <c r="I271" s="63"/>
    </row>
  </sheetData>
  <mergeCells count="4">
    <mergeCell ref="A1:G1"/>
    <mergeCell ref="A115:B115"/>
    <mergeCell ref="A116:B116"/>
    <mergeCell ref="A117:B117"/>
  </mergeCells>
  <conditionalFormatting sqref="F2:F3">
    <cfRule type="cellIs" dxfId="79" priority="4" stopIfTrue="1" operator="between">
      <formula>0.009</formula>
      <formula>-0.009</formula>
    </cfRule>
  </conditionalFormatting>
  <conditionalFormatting sqref="F5:F130">
    <cfRule type="cellIs" dxfId="78" priority="1" stopIfTrue="1" operator="between">
      <formula>0.009</formula>
      <formula>-0.009</formula>
    </cfRule>
  </conditionalFormatting>
  <conditionalFormatting sqref="F269:F65536">
    <cfRule type="cellIs" dxfId="77" priority="3" stopIfTrue="1" operator="between">
      <formula>0.009</formula>
      <formula>-0.009</formula>
    </cfRule>
  </conditionalFormatting>
  <conditionalFormatting sqref="F131:I166">
    <cfRule type="cellIs" dxfId="76"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67"/>
  <sheetViews>
    <sheetView workbookViewId="0">
      <selection sqref="A1:G1"/>
    </sheetView>
  </sheetViews>
  <sheetFormatPr defaultColWidth="9.109375" defaultRowHeight="10.199999999999999" x14ac:dyDescent="0.2"/>
  <cols>
    <col min="1" max="1" width="40.44140625" style="7" bestFit="1" customWidth="1"/>
    <col min="2" max="2" width="49" style="7" bestFit="1" customWidth="1"/>
    <col min="3" max="3" width="35.44140625" style="7" bestFit="1" customWidth="1"/>
    <col min="4" max="4" width="15.33203125" style="7" bestFit="1" customWidth="1"/>
    <col min="5" max="5" width="26.5546875" style="10" customWidth="1"/>
    <col min="6" max="6" width="13.5546875" style="11" bestFit="1" customWidth="1"/>
    <col min="7" max="7" width="4.5546875" style="10" bestFit="1" customWidth="1"/>
    <col min="8" max="16384" width="9.109375" style="7"/>
  </cols>
  <sheetData>
    <row r="1" spans="1:7" s="1" customFormat="1" ht="13.8" x14ac:dyDescent="0.2">
      <c r="A1" s="105" t="s">
        <v>1046</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6.25" customHeight="1" x14ac:dyDescent="0.2">
      <c r="A4" s="6" t="s">
        <v>2</v>
      </c>
      <c r="B4" s="6" t="s">
        <v>0</v>
      </c>
      <c r="C4" s="13" t="s">
        <v>4</v>
      </c>
      <c r="D4" s="13" t="s">
        <v>1</v>
      </c>
      <c r="E4" s="52" t="s">
        <v>6</v>
      </c>
      <c r="F4" s="12" t="s">
        <v>3</v>
      </c>
      <c r="G4" s="12" t="s">
        <v>5</v>
      </c>
    </row>
    <row r="5" spans="1:7" x14ac:dyDescent="0.2">
      <c r="A5" s="16" t="s">
        <v>124</v>
      </c>
      <c r="B5" s="17"/>
      <c r="C5" s="17"/>
      <c r="D5" s="17"/>
      <c r="E5" s="18"/>
      <c r="F5" s="19"/>
      <c r="G5" s="18"/>
    </row>
    <row r="6" spans="1:7" x14ac:dyDescent="0.2">
      <c r="A6" s="20" t="s">
        <v>21</v>
      </c>
      <c r="B6" s="21"/>
      <c r="C6" s="21"/>
      <c r="D6" s="21"/>
      <c r="E6" s="22"/>
      <c r="F6" s="23"/>
      <c r="G6" s="22"/>
    </row>
    <row r="7" spans="1:7" x14ac:dyDescent="0.2">
      <c r="A7" s="21" t="s">
        <v>126</v>
      </c>
      <c r="B7" s="21" t="s">
        <v>125</v>
      </c>
      <c r="C7" s="21" t="s">
        <v>127</v>
      </c>
      <c r="D7" s="24">
        <v>1695000</v>
      </c>
      <c r="E7" s="22">
        <v>16800.84</v>
      </c>
      <c r="F7" s="23">
        <v>7.0602542542650504</v>
      </c>
      <c r="G7" s="22"/>
    </row>
    <row r="8" spans="1:7" x14ac:dyDescent="0.2">
      <c r="A8" s="21" t="s">
        <v>132</v>
      </c>
      <c r="B8" s="21" t="s">
        <v>131</v>
      </c>
      <c r="C8" s="21" t="s">
        <v>127</v>
      </c>
      <c r="D8" s="24">
        <v>700000</v>
      </c>
      <c r="E8" s="22">
        <v>9400.2999999999993</v>
      </c>
      <c r="F8" s="23">
        <v>3.9503089170760401</v>
      </c>
      <c r="G8" s="22"/>
    </row>
    <row r="9" spans="1:7" x14ac:dyDescent="0.2">
      <c r="A9" s="21" t="s">
        <v>129</v>
      </c>
      <c r="B9" s="21" t="s">
        <v>128</v>
      </c>
      <c r="C9" s="21" t="s">
        <v>130</v>
      </c>
      <c r="D9" s="24">
        <v>225000</v>
      </c>
      <c r="E9" s="22">
        <v>9187.875</v>
      </c>
      <c r="F9" s="23">
        <v>3.8610410882078199</v>
      </c>
      <c r="G9" s="22"/>
    </row>
    <row r="10" spans="1:7" x14ac:dyDescent="0.2">
      <c r="A10" s="21" t="s">
        <v>134</v>
      </c>
      <c r="B10" s="21" t="s">
        <v>133</v>
      </c>
      <c r="C10" s="21" t="s">
        <v>135</v>
      </c>
      <c r="D10" s="24">
        <v>388000</v>
      </c>
      <c r="E10" s="22">
        <v>8169.7280000000001</v>
      </c>
      <c r="F10" s="23">
        <v>3.4331829163415799</v>
      </c>
      <c r="G10" s="22"/>
    </row>
    <row r="11" spans="1:7" x14ac:dyDescent="0.2">
      <c r="A11" s="21" t="s">
        <v>137</v>
      </c>
      <c r="B11" s="21" t="s">
        <v>136</v>
      </c>
      <c r="C11" s="21" t="s">
        <v>138</v>
      </c>
      <c r="D11" s="24">
        <v>480000</v>
      </c>
      <c r="E11" s="22">
        <v>7537.92</v>
      </c>
      <c r="F11" s="23">
        <v>3.1676768392717101</v>
      </c>
      <c r="G11" s="22"/>
    </row>
    <row r="12" spans="1:7" x14ac:dyDescent="0.2">
      <c r="A12" s="21" t="s">
        <v>143</v>
      </c>
      <c r="B12" s="21" t="s">
        <v>142</v>
      </c>
      <c r="C12" s="21" t="s">
        <v>127</v>
      </c>
      <c r="D12" s="24">
        <v>560000</v>
      </c>
      <c r="E12" s="22">
        <v>7108.64</v>
      </c>
      <c r="F12" s="23">
        <v>2.9872795528103802</v>
      </c>
      <c r="G12" s="22"/>
    </row>
    <row r="13" spans="1:7" x14ac:dyDescent="0.2">
      <c r="A13" s="21" t="s">
        <v>140</v>
      </c>
      <c r="B13" s="21" t="s">
        <v>139</v>
      </c>
      <c r="C13" s="21" t="s">
        <v>141</v>
      </c>
      <c r="D13" s="24">
        <v>429405</v>
      </c>
      <c r="E13" s="22">
        <v>6936.6083699999999</v>
      </c>
      <c r="F13" s="23">
        <v>2.91498631940207</v>
      </c>
      <c r="G13" s="22"/>
    </row>
    <row r="14" spans="1:7" x14ac:dyDescent="0.2">
      <c r="A14" s="21" t="s">
        <v>145</v>
      </c>
      <c r="B14" s="21" t="s">
        <v>144</v>
      </c>
      <c r="C14" s="21" t="s">
        <v>127</v>
      </c>
      <c r="D14" s="24">
        <v>600000</v>
      </c>
      <c r="E14" s="22">
        <v>5893.2</v>
      </c>
      <c r="F14" s="23">
        <v>2.47651250599582</v>
      </c>
      <c r="G14" s="22"/>
    </row>
    <row r="15" spans="1:7" x14ac:dyDescent="0.2">
      <c r="A15" s="21" t="s">
        <v>147</v>
      </c>
      <c r="B15" s="21" t="s">
        <v>146</v>
      </c>
      <c r="C15" s="21" t="s">
        <v>141</v>
      </c>
      <c r="D15" s="24">
        <v>360000</v>
      </c>
      <c r="E15" s="22">
        <v>5843.88</v>
      </c>
      <c r="F15" s="23">
        <v>2.4557866530134498</v>
      </c>
      <c r="G15" s="22"/>
    </row>
    <row r="16" spans="1:7" x14ac:dyDescent="0.2">
      <c r="A16" s="21" t="s">
        <v>149</v>
      </c>
      <c r="B16" s="21" t="s">
        <v>148</v>
      </c>
      <c r="C16" s="21" t="s">
        <v>150</v>
      </c>
      <c r="D16" s="24">
        <v>1500000</v>
      </c>
      <c r="E16" s="22">
        <v>4170.75</v>
      </c>
      <c r="F16" s="23">
        <v>1.75268352242959</v>
      </c>
      <c r="G16" s="22"/>
    </row>
    <row r="17" spans="1:7" x14ac:dyDescent="0.2">
      <c r="A17" s="21" t="s">
        <v>152</v>
      </c>
      <c r="B17" s="21" t="s">
        <v>151</v>
      </c>
      <c r="C17" s="21" t="s">
        <v>153</v>
      </c>
      <c r="D17" s="24">
        <v>110000</v>
      </c>
      <c r="E17" s="22">
        <v>4080.12</v>
      </c>
      <c r="F17" s="23">
        <v>1.7145978765295</v>
      </c>
      <c r="G17" s="22"/>
    </row>
    <row r="18" spans="1:7" x14ac:dyDescent="0.2">
      <c r="A18" s="21" t="s">
        <v>164</v>
      </c>
      <c r="B18" s="21" t="s">
        <v>163</v>
      </c>
      <c r="C18" s="21" t="s">
        <v>165</v>
      </c>
      <c r="D18" s="24">
        <v>220000</v>
      </c>
      <c r="E18" s="22">
        <v>3783.34</v>
      </c>
      <c r="F18" s="23">
        <v>1.5898813589279599</v>
      </c>
      <c r="G18" s="22"/>
    </row>
    <row r="19" spans="1:7" x14ac:dyDescent="0.2">
      <c r="A19" s="21" t="s">
        <v>158</v>
      </c>
      <c r="B19" s="21" t="s">
        <v>157</v>
      </c>
      <c r="C19" s="21" t="s">
        <v>159</v>
      </c>
      <c r="D19" s="24">
        <v>1015000</v>
      </c>
      <c r="E19" s="22">
        <v>3344.9324999999999</v>
      </c>
      <c r="F19" s="23">
        <v>1.4056484028985701</v>
      </c>
      <c r="G19" s="22"/>
    </row>
    <row r="20" spans="1:7" x14ac:dyDescent="0.2">
      <c r="A20" s="21" t="s">
        <v>155</v>
      </c>
      <c r="B20" s="21" t="s">
        <v>154</v>
      </c>
      <c r="C20" s="21" t="s">
        <v>156</v>
      </c>
      <c r="D20" s="24">
        <v>28000</v>
      </c>
      <c r="E20" s="22">
        <v>3299.52</v>
      </c>
      <c r="F20" s="23">
        <v>1.3865646073072899</v>
      </c>
      <c r="G20" s="22"/>
    </row>
    <row r="21" spans="1:7" x14ac:dyDescent="0.2">
      <c r="A21" s="21" t="s">
        <v>170</v>
      </c>
      <c r="B21" s="21" t="s">
        <v>169</v>
      </c>
      <c r="C21" s="21" t="s">
        <v>171</v>
      </c>
      <c r="D21" s="24">
        <v>54510</v>
      </c>
      <c r="E21" s="22">
        <v>3287.4980999999998</v>
      </c>
      <c r="F21" s="23">
        <v>1.3815126176080099</v>
      </c>
      <c r="G21" s="22"/>
    </row>
    <row r="22" spans="1:7" x14ac:dyDescent="0.2">
      <c r="A22" s="21" t="s">
        <v>161</v>
      </c>
      <c r="B22" s="21" t="s">
        <v>160</v>
      </c>
      <c r="C22" s="21" t="s">
        <v>162</v>
      </c>
      <c r="D22" s="24">
        <v>44000</v>
      </c>
      <c r="E22" s="22">
        <v>3098.7</v>
      </c>
      <c r="F22" s="23">
        <v>1.3021735733267601</v>
      </c>
      <c r="G22" s="22"/>
    </row>
    <row r="23" spans="1:7" x14ac:dyDescent="0.2">
      <c r="A23" s="21" t="s">
        <v>173</v>
      </c>
      <c r="B23" s="21" t="s">
        <v>172</v>
      </c>
      <c r="C23" s="21" t="s">
        <v>174</v>
      </c>
      <c r="D23" s="24">
        <v>390000</v>
      </c>
      <c r="E23" s="22">
        <v>2924.415</v>
      </c>
      <c r="F23" s="23">
        <v>1.2289334012458</v>
      </c>
      <c r="G23" s="22"/>
    </row>
    <row r="24" spans="1:7" x14ac:dyDescent="0.2">
      <c r="A24" s="21" t="s">
        <v>219</v>
      </c>
      <c r="B24" s="21" t="s">
        <v>218</v>
      </c>
      <c r="C24" s="21" t="s">
        <v>220</v>
      </c>
      <c r="D24" s="24">
        <v>170000</v>
      </c>
      <c r="E24" s="22">
        <v>2893.74</v>
      </c>
      <c r="F24" s="23">
        <v>1.21604277796449</v>
      </c>
      <c r="G24" s="22"/>
    </row>
    <row r="25" spans="1:7" x14ac:dyDescent="0.2">
      <c r="A25" s="21" t="s">
        <v>176</v>
      </c>
      <c r="B25" s="21" t="s">
        <v>175</v>
      </c>
      <c r="C25" s="21" t="s">
        <v>177</v>
      </c>
      <c r="D25" s="24">
        <v>1500000</v>
      </c>
      <c r="E25" s="22">
        <v>2701.2</v>
      </c>
      <c r="F25" s="23">
        <v>1.13513126674742</v>
      </c>
      <c r="G25" s="22"/>
    </row>
    <row r="26" spans="1:7" x14ac:dyDescent="0.2">
      <c r="A26" s="21" t="s">
        <v>196</v>
      </c>
      <c r="B26" s="21" t="s">
        <v>195</v>
      </c>
      <c r="C26" s="21" t="s">
        <v>197</v>
      </c>
      <c r="D26" s="24">
        <v>53000</v>
      </c>
      <c r="E26" s="22">
        <v>2681.5349999999999</v>
      </c>
      <c r="F26" s="23">
        <v>1.1268674001842001</v>
      </c>
      <c r="G26" s="22"/>
    </row>
    <row r="27" spans="1:7" x14ac:dyDescent="0.2">
      <c r="A27" s="21" t="s">
        <v>167</v>
      </c>
      <c r="B27" s="21" t="s">
        <v>166</v>
      </c>
      <c r="C27" s="21" t="s">
        <v>168</v>
      </c>
      <c r="D27" s="24">
        <v>145000</v>
      </c>
      <c r="E27" s="22">
        <v>2647.12</v>
      </c>
      <c r="F27" s="23">
        <v>1.11240510840828</v>
      </c>
      <c r="G27" s="22"/>
    </row>
    <row r="28" spans="1:7" x14ac:dyDescent="0.2">
      <c r="A28" s="21" t="s">
        <v>179</v>
      </c>
      <c r="B28" s="21" t="s">
        <v>178</v>
      </c>
      <c r="C28" s="21" t="s">
        <v>180</v>
      </c>
      <c r="D28" s="24">
        <v>1500000</v>
      </c>
      <c r="E28" s="22">
        <v>2582.4</v>
      </c>
      <c r="F28" s="23">
        <v>1.0852076792716401</v>
      </c>
      <c r="G28" s="22"/>
    </row>
    <row r="29" spans="1:7" x14ac:dyDescent="0.2">
      <c r="A29" s="21" t="s">
        <v>199</v>
      </c>
      <c r="B29" s="21" t="s">
        <v>198</v>
      </c>
      <c r="C29" s="21" t="s">
        <v>159</v>
      </c>
      <c r="D29" s="24">
        <v>1500000</v>
      </c>
      <c r="E29" s="22">
        <v>2513.4</v>
      </c>
      <c r="F29" s="23">
        <v>1.0562116562427699</v>
      </c>
      <c r="G29" s="22"/>
    </row>
    <row r="30" spans="1:7" x14ac:dyDescent="0.2">
      <c r="A30" s="21" t="s">
        <v>237</v>
      </c>
      <c r="B30" s="21" t="s">
        <v>236</v>
      </c>
      <c r="C30" s="21" t="s">
        <v>238</v>
      </c>
      <c r="D30" s="24">
        <v>1400000</v>
      </c>
      <c r="E30" s="22">
        <v>2508.66</v>
      </c>
      <c r="F30" s="23">
        <v>1.0542197555303501</v>
      </c>
      <c r="G30" s="22"/>
    </row>
    <row r="31" spans="1:7" x14ac:dyDescent="0.2">
      <c r="A31" s="21" t="s">
        <v>206</v>
      </c>
      <c r="B31" s="21" t="s">
        <v>205</v>
      </c>
      <c r="C31" s="21" t="s">
        <v>207</v>
      </c>
      <c r="D31" s="24">
        <v>320000</v>
      </c>
      <c r="E31" s="22">
        <v>2401.92</v>
      </c>
      <c r="F31" s="23">
        <v>1.0093641686013499</v>
      </c>
      <c r="G31" s="22"/>
    </row>
    <row r="32" spans="1:7" x14ac:dyDescent="0.2">
      <c r="A32" s="21" t="s">
        <v>188</v>
      </c>
      <c r="B32" s="21" t="s">
        <v>187</v>
      </c>
      <c r="C32" s="21" t="s">
        <v>189</v>
      </c>
      <c r="D32" s="24">
        <v>600000</v>
      </c>
      <c r="E32" s="22">
        <v>2397.6</v>
      </c>
      <c r="F32" s="23">
        <v>1.0075487654204101</v>
      </c>
      <c r="G32" s="22"/>
    </row>
    <row r="33" spans="1:7" x14ac:dyDescent="0.2">
      <c r="A33" s="21" t="s">
        <v>214</v>
      </c>
      <c r="B33" s="21" t="s">
        <v>213</v>
      </c>
      <c r="C33" s="21" t="s">
        <v>189</v>
      </c>
      <c r="D33" s="24">
        <v>53000</v>
      </c>
      <c r="E33" s="22">
        <v>2326.011</v>
      </c>
      <c r="F33" s="23">
        <v>0.97746476117963799</v>
      </c>
      <c r="G33" s="22"/>
    </row>
    <row r="34" spans="1:7" x14ac:dyDescent="0.2">
      <c r="A34" s="21" t="s">
        <v>185</v>
      </c>
      <c r="B34" s="21" t="s">
        <v>184</v>
      </c>
      <c r="C34" s="21" t="s">
        <v>186</v>
      </c>
      <c r="D34" s="24">
        <v>190000</v>
      </c>
      <c r="E34" s="22">
        <v>2315.7199999999998</v>
      </c>
      <c r="F34" s="23">
        <v>0.97314015142615895</v>
      </c>
      <c r="G34" s="22"/>
    </row>
    <row r="35" spans="1:7" x14ac:dyDescent="0.2">
      <c r="A35" s="21" t="s">
        <v>194</v>
      </c>
      <c r="B35" s="21" t="s">
        <v>193</v>
      </c>
      <c r="C35" s="21" t="s">
        <v>162</v>
      </c>
      <c r="D35" s="24">
        <v>120000</v>
      </c>
      <c r="E35" s="22">
        <v>2314.6799999999998</v>
      </c>
      <c r="F35" s="23">
        <v>0.97270310991963704</v>
      </c>
      <c r="G35" s="22"/>
    </row>
    <row r="36" spans="1:7" x14ac:dyDescent="0.2">
      <c r="A36" s="21" t="s">
        <v>244</v>
      </c>
      <c r="B36" s="21" t="s">
        <v>243</v>
      </c>
      <c r="C36" s="21" t="s">
        <v>232</v>
      </c>
      <c r="D36" s="24">
        <v>15000</v>
      </c>
      <c r="E36" s="22">
        <v>2231.6999999999998</v>
      </c>
      <c r="F36" s="23">
        <v>0.93783224048579295</v>
      </c>
      <c r="G36" s="22"/>
    </row>
    <row r="37" spans="1:7" x14ac:dyDescent="0.2">
      <c r="A37" s="21" t="s">
        <v>203</v>
      </c>
      <c r="B37" s="21" t="s">
        <v>202</v>
      </c>
      <c r="C37" s="21" t="s">
        <v>204</v>
      </c>
      <c r="D37" s="24">
        <v>120000</v>
      </c>
      <c r="E37" s="22">
        <v>2224.1999999999998</v>
      </c>
      <c r="F37" s="23">
        <v>0.93468049885222004</v>
      </c>
      <c r="G37" s="22"/>
    </row>
    <row r="38" spans="1:7" x14ac:dyDescent="0.2">
      <c r="A38" s="21" t="s">
        <v>182</v>
      </c>
      <c r="B38" s="21" t="s">
        <v>181</v>
      </c>
      <c r="C38" s="21" t="s">
        <v>183</v>
      </c>
      <c r="D38" s="24">
        <v>34000</v>
      </c>
      <c r="E38" s="22">
        <v>2171.58</v>
      </c>
      <c r="F38" s="23">
        <v>0.91256787955107599</v>
      </c>
      <c r="G38" s="22"/>
    </row>
    <row r="39" spans="1:7" x14ac:dyDescent="0.2">
      <c r="A39" s="21" t="s">
        <v>201</v>
      </c>
      <c r="B39" s="21" t="s">
        <v>200</v>
      </c>
      <c r="C39" s="21" t="s">
        <v>153</v>
      </c>
      <c r="D39" s="24">
        <v>13000</v>
      </c>
      <c r="E39" s="22">
        <v>2170.61</v>
      </c>
      <c r="F39" s="23">
        <v>0.91216025429980097</v>
      </c>
      <c r="G39" s="22"/>
    </row>
    <row r="40" spans="1:7" x14ac:dyDescent="0.2">
      <c r="A40" s="21" t="s">
        <v>191</v>
      </c>
      <c r="B40" s="21" t="s">
        <v>190</v>
      </c>
      <c r="C40" s="21" t="s">
        <v>192</v>
      </c>
      <c r="D40" s="24">
        <v>92500</v>
      </c>
      <c r="E40" s="22">
        <v>2142.2075</v>
      </c>
      <c r="F40" s="23">
        <v>0.90022460873346299</v>
      </c>
      <c r="G40" s="22"/>
    </row>
    <row r="41" spans="1:7" x14ac:dyDescent="0.2">
      <c r="A41" s="21" t="s">
        <v>231</v>
      </c>
      <c r="B41" s="21" t="s">
        <v>230</v>
      </c>
      <c r="C41" s="21" t="s">
        <v>232</v>
      </c>
      <c r="D41" s="24">
        <v>220000</v>
      </c>
      <c r="E41" s="22">
        <v>2001.01</v>
      </c>
      <c r="F41" s="23">
        <v>0.84088887015928504</v>
      </c>
      <c r="G41" s="22"/>
    </row>
    <row r="42" spans="1:7" x14ac:dyDescent="0.2">
      <c r="A42" s="21" t="s">
        <v>212</v>
      </c>
      <c r="B42" s="21" t="s">
        <v>211</v>
      </c>
      <c r="C42" s="21" t="s">
        <v>165</v>
      </c>
      <c r="D42" s="24">
        <v>132516</v>
      </c>
      <c r="E42" s="22">
        <v>1995.1608960000001</v>
      </c>
      <c r="F42" s="23">
        <v>0.83843088821316503</v>
      </c>
      <c r="G42" s="22"/>
    </row>
    <row r="43" spans="1:7" x14ac:dyDescent="0.2">
      <c r="A43" s="21" t="s">
        <v>216</v>
      </c>
      <c r="B43" s="21" t="s">
        <v>215</v>
      </c>
      <c r="C43" s="21" t="s">
        <v>217</v>
      </c>
      <c r="D43" s="24">
        <v>125000</v>
      </c>
      <c r="E43" s="22">
        <v>1804.625</v>
      </c>
      <c r="F43" s="23">
        <v>0.75836156606473704</v>
      </c>
      <c r="G43" s="22"/>
    </row>
    <row r="44" spans="1:7" x14ac:dyDescent="0.2">
      <c r="A44" s="21" t="s">
        <v>209</v>
      </c>
      <c r="B44" s="21" t="s">
        <v>208</v>
      </c>
      <c r="C44" s="21" t="s">
        <v>210</v>
      </c>
      <c r="D44" s="24">
        <v>320000</v>
      </c>
      <c r="E44" s="22">
        <v>1787.52</v>
      </c>
      <c r="F44" s="23">
        <v>0.75117349397910305</v>
      </c>
      <c r="G44" s="22"/>
    </row>
    <row r="45" spans="1:7" x14ac:dyDescent="0.2">
      <c r="A45" s="21" t="s">
        <v>227</v>
      </c>
      <c r="B45" s="21" t="s">
        <v>226</v>
      </c>
      <c r="C45" s="21" t="s">
        <v>150</v>
      </c>
      <c r="D45" s="24">
        <v>240000</v>
      </c>
      <c r="E45" s="22">
        <v>1716.72</v>
      </c>
      <c r="F45" s="23">
        <v>0.72142105295818004</v>
      </c>
      <c r="G45" s="22"/>
    </row>
    <row r="46" spans="1:7" x14ac:dyDescent="0.2">
      <c r="A46" s="21" t="s">
        <v>224</v>
      </c>
      <c r="B46" s="21" t="s">
        <v>223</v>
      </c>
      <c r="C46" s="21" t="s">
        <v>225</v>
      </c>
      <c r="D46" s="24">
        <v>50000</v>
      </c>
      <c r="E46" s="22">
        <v>1619.1</v>
      </c>
      <c r="F46" s="23">
        <v>0.68039798385560202</v>
      </c>
      <c r="G46" s="22"/>
    </row>
    <row r="47" spans="1:7" x14ac:dyDescent="0.2">
      <c r="A47" s="21" t="s">
        <v>222</v>
      </c>
      <c r="B47" s="21" t="s">
        <v>221</v>
      </c>
      <c r="C47" s="21" t="s">
        <v>174</v>
      </c>
      <c r="D47" s="24">
        <v>75000</v>
      </c>
      <c r="E47" s="22">
        <v>1471.575</v>
      </c>
      <c r="F47" s="23">
        <v>0.61840322592323305</v>
      </c>
      <c r="G47" s="22"/>
    </row>
    <row r="48" spans="1:7" x14ac:dyDescent="0.2">
      <c r="A48" s="21" t="s">
        <v>229</v>
      </c>
      <c r="B48" s="21" t="s">
        <v>228</v>
      </c>
      <c r="C48" s="21" t="s">
        <v>210</v>
      </c>
      <c r="D48" s="24">
        <v>903000</v>
      </c>
      <c r="E48" s="22">
        <v>1438.1178</v>
      </c>
      <c r="F48" s="23">
        <v>0.60434343256553202</v>
      </c>
      <c r="G48" s="22"/>
    </row>
    <row r="49" spans="1:9" x14ac:dyDescent="0.2">
      <c r="A49" s="21" t="s">
        <v>248</v>
      </c>
      <c r="B49" s="21" t="s">
        <v>247</v>
      </c>
      <c r="C49" s="21" t="s">
        <v>183</v>
      </c>
      <c r="D49" s="24">
        <v>140000</v>
      </c>
      <c r="E49" s="22">
        <v>1258.74</v>
      </c>
      <c r="F49" s="23">
        <v>0.52896310184571704</v>
      </c>
      <c r="G49" s="22"/>
    </row>
    <row r="50" spans="1:9" x14ac:dyDescent="0.2">
      <c r="A50" s="21" t="s">
        <v>246</v>
      </c>
      <c r="B50" s="21" t="s">
        <v>245</v>
      </c>
      <c r="C50" s="21" t="s">
        <v>220</v>
      </c>
      <c r="D50" s="24">
        <v>120000</v>
      </c>
      <c r="E50" s="22">
        <v>1141.8</v>
      </c>
      <c r="F50" s="23">
        <v>0.47982114629505701</v>
      </c>
      <c r="G50" s="22"/>
    </row>
    <row r="51" spans="1:9" x14ac:dyDescent="0.2">
      <c r="A51" s="21" t="s">
        <v>234</v>
      </c>
      <c r="B51" s="21" t="s">
        <v>233</v>
      </c>
      <c r="C51" s="21" t="s">
        <v>235</v>
      </c>
      <c r="D51" s="24">
        <v>73000</v>
      </c>
      <c r="E51" s="22">
        <v>1136.683</v>
      </c>
      <c r="F51" s="23">
        <v>0.477670818036525</v>
      </c>
      <c r="G51" s="22"/>
    </row>
    <row r="52" spans="1:9" x14ac:dyDescent="0.2">
      <c r="A52" s="21" t="s">
        <v>250</v>
      </c>
      <c r="B52" s="21" t="s">
        <v>249</v>
      </c>
      <c r="C52" s="21" t="s">
        <v>220</v>
      </c>
      <c r="D52" s="24">
        <v>322998</v>
      </c>
      <c r="E52" s="22">
        <v>1104.1686629999999</v>
      </c>
      <c r="F52" s="23">
        <v>0.46400724608840399</v>
      </c>
      <c r="G52" s="22"/>
    </row>
    <row r="53" spans="1:9" x14ac:dyDescent="0.2">
      <c r="A53" s="21" t="s">
        <v>240</v>
      </c>
      <c r="B53" s="21" t="s">
        <v>239</v>
      </c>
      <c r="C53" s="21" t="s">
        <v>232</v>
      </c>
      <c r="D53" s="24">
        <v>40000</v>
      </c>
      <c r="E53" s="22">
        <v>1045.6400000000001</v>
      </c>
      <c r="F53" s="23">
        <v>0.43941161623048097</v>
      </c>
      <c r="G53" s="22"/>
    </row>
    <row r="54" spans="1:9" x14ac:dyDescent="0.2">
      <c r="A54" s="21" t="s">
        <v>242</v>
      </c>
      <c r="B54" s="21" t="s">
        <v>241</v>
      </c>
      <c r="C54" s="21" t="s">
        <v>183</v>
      </c>
      <c r="D54" s="24">
        <v>350000</v>
      </c>
      <c r="E54" s="22">
        <v>882.875</v>
      </c>
      <c r="F54" s="23">
        <v>0.371012519298693</v>
      </c>
      <c r="G54" s="22"/>
    </row>
    <row r="55" spans="1:9" x14ac:dyDescent="0.2">
      <c r="A55" s="21" t="s">
        <v>252</v>
      </c>
      <c r="B55" s="21" t="s">
        <v>251</v>
      </c>
      <c r="C55" s="21" t="s">
        <v>253</v>
      </c>
      <c r="D55" s="24">
        <v>20000</v>
      </c>
      <c r="E55" s="22">
        <v>468.8</v>
      </c>
      <c r="F55" s="23">
        <v>0.19700486370916301</v>
      </c>
      <c r="G55" s="22"/>
    </row>
    <row r="56" spans="1:9" x14ac:dyDescent="0.2">
      <c r="A56" s="21" t="s">
        <v>254</v>
      </c>
      <c r="B56" s="21" t="s">
        <v>1072</v>
      </c>
      <c r="C56" s="21" t="s">
        <v>171</v>
      </c>
      <c r="D56" s="24">
        <v>92500</v>
      </c>
      <c r="E56" s="22">
        <v>114.33</v>
      </c>
      <c r="F56" s="23">
        <v>4.8045149462177097E-2</v>
      </c>
      <c r="G56" s="22"/>
    </row>
    <row r="57" spans="1:9" x14ac:dyDescent="0.2">
      <c r="A57" s="20" t="s">
        <v>30</v>
      </c>
      <c r="B57" s="20"/>
      <c r="C57" s="20"/>
      <c r="D57" s="20"/>
      <c r="E57" s="25">
        <f>SUM(E7:E56)</f>
        <v>167079.41582899992</v>
      </c>
      <c r="F57" s="26">
        <f>SUM(F7:F56)</f>
        <v>70.212153464161148</v>
      </c>
      <c r="G57" s="25"/>
      <c r="H57" s="14"/>
      <c r="I57" s="14"/>
    </row>
    <row r="58" spans="1:9" x14ac:dyDescent="0.2">
      <c r="A58" s="21"/>
      <c r="B58" s="21"/>
      <c r="C58" s="21"/>
      <c r="D58" s="21"/>
      <c r="E58" s="22"/>
      <c r="F58" s="23"/>
      <c r="G58" s="22"/>
    </row>
    <row r="59" spans="1:9" x14ac:dyDescent="0.2">
      <c r="A59" s="20" t="s">
        <v>370</v>
      </c>
      <c r="B59" s="21"/>
      <c r="C59" s="21"/>
      <c r="D59" s="21"/>
      <c r="E59" s="22"/>
      <c r="F59" s="23"/>
      <c r="G59" s="22"/>
    </row>
    <row r="60" spans="1:9" x14ac:dyDescent="0.2">
      <c r="A60" s="21"/>
      <c r="B60" s="21" t="s">
        <v>371</v>
      </c>
      <c r="C60" s="21" t="s">
        <v>220</v>
      </c>
      <c r="D60" s="24">
        <v>27500</v>
      </c>
      <c r="E60" s="22">
        <v>2.7499999999999998E-3</v>
      </c>
      <c r="F60" s="23">
        <v>1.1556385989765299E-6</v>
      </c>
      <c r="G60" s="22"/>
    </row>
    <row r="61" spans="1:9" x14ac:dyDescent="0.2">
      <c r="A61" s="21" t="s">
        <v>373</v>
      </c>
      <c r="B61" s="21" t="s">
        <v>372</v>
      </c>
      <c r="C61" s="21" t="s">
        <v>374</v>
      </c>
      <c r="D61" s="24">
        <v>27000</v>
      </c>
      <c r="E61" s="22">
        <v>2.7000000000000001E-3</v>
      </c>
      <c r="F61" s="23">
        <v>1.13462698808605E-6</v>
      </c>
      <c r="G61" s="22"/>
    </row>
    <row r="62" spans="1:9" x14ac:dyDescent="0.2">
      <c r="A62" s="20" t="s">
        <v>30</v>
      </c>
      <c r="B62" s="20"/>
      <c r="C62" s="20"/>
      <c r="D62" s="20"/>
      <c r="E62" s="25">
        <f>SUM(E59:E61)</f>
        <v>5.45E-3</v>
      </c>
      <c r="F62" s="26">
        <f>SUM(F59:F61)</f>
        <v>2.2902655870625802E-6</v>
      </c>
      <c r="G62" s="25"/>
      <c r="H62" s="14"/>
      <c r="I62" s="14"/>
    </row>
    <row r="63" spans="1:9" x14ac:dyDescent="0.2">
      <c r="A63" s="21"/>
      <c r="B63" s="21"/>
      <c r="C63" s="21"/>
      <c r="D63" s="21"/>
      <c r="E63" s="22"/>
      <c r="F63" s="23"/>
      <c r="G63" s="22"/>
    </row>
    <row r="64" spans="1:9" x14ac:dyDescent="0.2">
      <c r="A64" s="20" t="s">
        <v>375</v>
      </c>
      <c r="B64" s="21"/>
      <c r="C64" s="21"/>
      <c r="D64" s="21"/>
      <c r="E64" s="22"/>
      <c r="F64" s="23"/>
      <c r="G64" s="22"/>
    </row>
    <row r="65" spans="1:9" x14ac:dyDescent="0.2">
      <c r="A65" s="21" t="s">
        <v>377</v>
      </c>
      <c r="B65" s="21" t="s">
        <v>376</v>
      </c>
      <c r="C65" s="21" t="s">
        <v>204</v>
      </c>
      <c r="D65" s="24">
        <v>1150000</v>
      </c>
      <c r="E65" s="22">
        <v>1780.085</v>
      </c>
      <c r="F65" s="23">
        <v>0.74804906743968802</v>
      </c>
      <c r="G65" s="22"/>
    </row>
    <row r="66" spans="1:9" x14ac:dyDescent="0.2">
      <c r="A66" s="20" t="s">
        <v>30</v>
      </c>
      <c r="B66" s="20"/>
      <c r="C66" s="20"/>
      <c r="D66" s="20"/>
      <c r="E66" s="25">
        <f>SUM(E64:E65)</f>
        <v>1780.085</v>
      </c>
      <c r="F66" s="26">
        <f>SUM(F64:F65)</f>
        <v>0.74804906743968802</v>
      </c>
      <c r="G66" s="25"/>
      <c r="H66" s="14"/>
      <c r="I66" s="14"/>
    </row>
    <row r="67" spans="1:9" x14ac:dyDescent="0.2">
      <c r="A67" s="21"/>
      <c r="B67" s="21"/>
      <c r="C67" s="21"/>
      <c r="D67" s="21"/>
      <c r="E67" s="22"/>
      <c r="F67" s="23"/>
      <c r="G67" s="22"/>
    </row>
    <row r="68" spans="1:9" x14ac:dyDescent="0.2">
      <c r="A68" s="20" t="s">
        <v>20</v>
      </c>
      <c r="B68" s="21"/>
      <c r="C68" s="21"/>
      <c r="D68" s="21"/>
      <c r="E68" s="22"/>
      <c r="F68" s="23"/>
      <c r="G68" s="22"/>
    </row>
    <row r="69" spans="1:9" x14ac:dyDescent="0.2">
      <c r="A69" s="20" t="s">
        <v>21</v>
      </c>
      <c r="B69" s="21"/>
      <c r="C69" s="21"/>
      <c r="D69" s="21"/>
      <c r="E69" s="22"/>
      <c r="F69" s="23"/>
      <c r="G69" s="22"/>
    </row>
    <row r="70" spans="1:9" x14ac:dyDescent="0.2">
      <c r="A70" s="21" t="s">
        <v>26</v>
      </c>
      <c r="B70" s="21" t="s">
        <v>25</v>
      </c>
      <c r="C70" s="21" t="s">
        <v>27</v>
      </c>
      <c r="D70" s="24">
        <v>9994</v>
      </c>
      <c r="E70" s="22">
        <v>10729.50843</v>
      </c>
      <c r="F70" s="23">
        <v>4.5088851235462197</v>
      </c>
      <c r="G70" s="22">
        <v>8.2303999999999995</v>
      </c>
    </row>
    <row r="71" spans="1:9" x14ac:dyDescent="0.2">
      <c r="A71" s="21" t="s">
        <v>29</v>
      </c>
      <c r="B71" s="21" t="s">
        <v>28</v>
      </c>
      <c r="C71" s="21" t="s">
        <v>27</v>
      </c>
      <c r="D71" s="24">
        <v>6136</v>
      </c>
      <c r="E71" s="22">
        <v>6567.5080639999996</v>
      </c>
      <c r="F71" s="23">
        <v>2.7598784792174702</v>
      </c>
      <c r="G71" s="22">
        <v>8.1828000000000003</v>
      </c>
    </row>
    <row r="72" spans="1:9" x14ac:dyDescent="0.2">
      <c r="A72" s="21" t="s">
        <v>105</v>
      </c>
      <c r="B72" s="21" t="s">
        <v>104</v>
      </c>
      <c r="C72" s="21" t="s">
        <v>22</v>
      </c>
      <c r="D72" s="24">
        <v>5000</v>
      </c>
      <c r="E72" s="22">
        <v>5268.5710274000003</v>
      </c>
      <c r="F72" s="23">
        <v>2.2140232875319601</v>
      </c>
      <c r="G72" s="22">
        <v>7.5781000000000001</v>
      </c>
    </row>
    <row r="73" spans="1:9" x14ac:dyDescent="0.2">
      <c r="A73" s="21" t="s">
        <v>101</v>
      </c>
      <c r="B73" s="21" t="s">
        <v>100</v>
      </c>
      <c r="C73" s="21" t="s">
        <v>22</v>
      </c>
      <c r="D73" s="24">
        <v>4500</v>
      </c>
      <c r="E73" s="22">
        <v>4503.6024041000001</v>
      </c>
      <c r="F73" s="23">
        <v>1.8925588264078099</v>
      </c>
      <c r="G73" s="22">
        <v>7.3766999999999996</v>
      </c>
    </row>
    <row r="74" spans="1:9" x14ac:dyDescent="0.2">
      <c r="A74" s="21" t="s">
        <v>353</v>
      </c>
      <c r="B74" s="21" t="s">
        <v>352</v>
      </c>
      <c r="C74" s="21" t="s">
        <v>22</v>
      </c>
      <c r="D74" s="24">
        <v>3500</v>
      </c>
      <c r="E74" s="22">
        <v>3613.4427670999999</v>
      </c>
      <c r="F74" s="23">
        <v>1.5184850679466699</v>
      </c>
      <c r="G74" s="22">
        <v>7.49</v>
      </c>
    </row>
    <row r="75" spans="1:9" x14ac:dyDescent="0.2">
      <c r="A75" s="21" t="s">
        <v>95</v>
      </c>
      <c r="B75" s="21" t="s">
        <v>94</v>
      </c>
      <c r="C75" s="21" t="s">
        <v>22</v>
      </c>
      <c r="D75" s="24">
        <v>2500</v>
      </c>
      <c r="E75" s="22">
        <v>2626.7759589000002</v>
      </c>
      <c r="F75" s="23">
        <v>1.1038558868976101</v>
      </c>
      <c r="G75" s="22">
        <v>7.59</v>
      </c>
    </row>
    <row r="76" spans="1:9" x14ac:dyDescent="0.2">
      <c r="A76" s="21" t="s">
        <v>97</v>
      </c>
      <c r="B76" s="21" t="s">
        <v>96</v>
      </c>
      <c r="C76" s="21" t="s">
        <v>22</v>
      </c>
      <c r="D76" s="24">
        <v>2500</v>
      </c>
      <c r="E76" s="22">
        <v>2608.2742807999998</v>
      </c>
      <c r="F76" s="23">
        <v>1.0960808856764499</v>
      </c>
      <c r="G76" s="22">
        <v>7.3860000000000001</v>
      </c>
    </row>
    <row r="77" spans="1:9" x14ac:dyDescent="0.2">
      <c r="A77" s="21" t="s">
        <v>107</v>
      </c>
      <c r="B77" s="21" t="s">
        <v>106</v>
      </c>
      <c r="C77" s="21" t="s">
        <v>22</v>
      </c>
      <c r="D77" s="24">
        <v>250</v>
      </c>
      <c r="E77" s="22">
        <v>2480.0036986</v>
      </c>
      <c r="F77" s="23">
        <v>1.04217745443881</v>
      </c>
      <c r="G77" s="22">
        <v>7.13</v>
      </c>
    </row>
    <row r="78" spans="1:9" x14ac:dyDescent="0.2">
      <c r="A78" s="21" t="s">
        <v>99</v>
      </c>
      <c r="B78" s="21" t="s">
        <v>98</v>
      </c>
      <c r="C78" s="21" t="s">
        <v>22</v>
      </c>
      <c r="D78" s="24">
        <v>3500</v>
      </c>
      <c r="E78" s="22">
        <v>1974.6965</v>
      </c>
      <c r="F78" s="23">
        <v>0.82983108969594999</v>
      </c>
      <c r="G78" s="22">
        <v>6.69</v>
      </c>
    </row>
    <row r="79" spans="1:9" x14ac:dyDescent="0.2">
      <c r="A79" s="21" t="s">
        <v>92</v>
      </c>
      <c r="B79" s="21" t="s">
        <v>91</v>
      </c>
      <c r="C79" s="21" t="s">
        <v>93</v>
      </c>
      <c r="D79" s="24">
        <v>1000</v>
      </c>
      <c r="E79" s="22">
        <v>1083.3506301</v>
      </c>
      <c r="F79" s="23">
        <v>0.45525883795240302</v>
      </c>
      <c r="G79" s="22">
        <v>7.59</v>
      </c>
    </row>
    <row r="80" spans="1:9" x14ac:dyDescent="0.2">
      <c r="A80" s="21" t="s">
        <v>256</v>
      </c>
      <c r="B80" s="21" t="s">
        <v>255</v>
      </c>
      <c r="C80" s="21" t="s">
        <v>22</v>
      </c>
      <c r="D80" s="24">
        <v>1000</v>
      </c>
      <c r="E80" s="22">
        <v>1058.9174548000001</v>
      </c>
      <c r="F80" s="23">
        <v>0.44499123050795197</v>
      </c>
      <c r="G80" s="22">
        <v>7.2549999999999999</v>
      </c>
    </row>
    <row r="81" spans="1:9" x14ac:dyDescent="0.2">
      <c r="A81" s="21" t="s">
        <v>119</v>
      </c>
      <c r="B81" s="21" t="s">
        <v>118</v>
      </c>
      <c r="C81" s="21" t="s">
        <v>22</v>
      </c>
      <c r="D81" s="24">
        <v>500</v>
      </c>
      <c r="E81" s="22">
        <v>535.87523969999995</v>
      </c>
      <c r="F81" s="23">
        <v>0.22519204044840799</v>
      </c>
      <c r="G81" s="22">
        <v>6.8288000000000002</v>
      </c>
    </row>
    <row r="82" spans="1:9" x14ac:dyDescent="0.2">
      <c r="A82" s="20" t="s">
        <v>30</v>
      </c>
      <c r="B82" s="20"/>
      <c r="C82" s="20"/>
      <c r="D82" s="20"/>
      <c r="E82" s="25">
        <f>SUM(E69:E81)</f>
        <v>43050.526455499996</v>
      </c>
      <c r="F82" s="26">
        <f>SUM(F69:F81)</f>
        <v>18.091218210267716</v>
      </c>
      <c r="G82" s="25"/>
      <c r="H82" s="14"/>
      <c r="I82" s="14"/>
    </row>
    <row r="83" spans="1:9" x14ac:dyDescent="0.2">
      <c r="A83" s="21"/>
      <c r="B83" s="21"/>
      <c r="C83" s="21"/>
      <c r="D83" s="21"/>
      <c r="E83" s="22"/>
      <c r="F83" s="23"/>
      <c r="G83" s="22"/>
    </row>
    <row r="84" spans="1:9" x14ac:dyDescent="0.2">
      <c r="A84" s="20" t="s">
        <v>39</v>
      </c>
      <c r="B84" s="21"/>
      <c r="C84" s="21"/>
      <c r="D84" s="21"/>
      <c r="E84" s="22"/>
      <c r="F84" s="23"/>
      <c r="G84" s="22"/>
    </row>
    <row r="85" spans="1:9" x14ac:dyDescent="0.2">
      <c r="A85" s="21" t="s">
        <v>72</v>
      </c>
      <c r="B85" s="21" t="s">
        <v>71</v>
      </c>
      <c r="C85" s="21" t="s">
        <v>40</v>
      </c>
      <c r="D85" s="24">
        <v>6521200</v>
      </c>
      <c r="E85" s="22">
        <v>6248.4225517000004</v>
      </c>
      <c r="F85" s="23">
        <v>2.6257884667127098</v>
      </c>
      <c r="G85" s="22">
        <v>7.4732188124500096</v>
      </c>
    </row>
    <row r="86" spans="1:9" x14ac:dyDescent="0.2">
      <c r="A86" s="21" t="s">
        <v>78</v>
      </c>
      <c r="B86" s="21" t="s">
        <v>77</v>
      </c>
      <c r="C86" s="21" t="s">
        <v>40</v>
      </c>
      <c r="D86" s="24">
        <v>4500000</v>
      </c>
      <c r="E86" s="22">
        <v>4562.2709999999997</v>
      </c>
      <c r="F86" s="23">
        <v>1.9172132605786401</v>
      </c>
      <c r="G86" s="22">
        <v>7.5175884999999996</v>
      </c>
    </row>
    <row r="87" spans="1:9" x14ac:dyDescent="0.2">
      <c r="A87" s="21" t="s">
        <v>113</v>
      </c>
      <c r="B87" s="21" t="s">
        <v>112</v>
      </c>
      <c r="C87" s="21" t="s">
        <v>40</v>
      </c>
      <c r="D87" s="24">
        <v>2500000</v>
      </c>
      <c r="E87" s="22">
        <v>2562.9836111</v>
      </c>
      <c r="F87" s="23">
        <v>1.0770482871023299</v>
      </c>
      <c r="G87" s="22">
        <v>7.3092327099999999</v>
      </c>
    </row>
    <row r="88" spans="1:9" x14ac:dyDescent="0.2">
      <c r="A88" s="21" t="s">
        <v>82</v>
      </c>
      <c r="B88" s="21" t="s">
        <v>81</v>
      </c>
      <c r="C88" s="21" t="s">
        <v>40</v>
      </c>
      <c r="D88" s="24">
        <v>2343370</v>
      </c>
      <c r="E88" s="22">
        <v>2379.4427962999998</v>
      </c>
      <c r="F88" s="23">
        <v>0.99991852344034005</v>
      </c>
      <c r="G88" s="22">
        <v>7.5175884999999996</v>
      </c>
    </row>
    <row r="89" spans="1:9" x14ac:dyDescent="0.2">
      <c r="A89" s="21" t="s">
        <v>80</v>
      </c>
      <c r="B89" s="21" t="s">
        <v>79</v>
      </c>
      <c r="C89" s="21" t="s">
        <v>40</v>
      </c>
      <c r="D89" s="24">
        <v>2000000</v>
      </c>
      <c r="E89" s="22">
        <v>2104.8626666999999</v>
      </c>
      <c r="F89" s="23">
        <v>0.88453110661207202</v>
      </c>
      <c r="G89" s="22">
        <v>7.68700078</v>
      </c>
    </row>
    <row r="90" spans="1:9" x14ac:dyDescent="0.2">
      <c r="A90" s="21" t="s">
        <v>84</v>
      </c>
      <c r="B90" s="21" t="s">
        <v>83</v>
      </c>
      <c r="C90" s="21" t="s">
        <v>40</v>
      </c>
      <c r="D90" s="24">
        <v>1562190</v>
      </c>
      <c r="E90" s="22">
        <v>1581.1120266</v>
      </c>
      <c r="F90" s="23">
        <v>0.66443421354362597</v>
      </c>
      <c r="G90" s="22">
        <v>7.609979375</v>
      </c>
    </row>
    <row r="91" spans="1:9" x14ac:dyDescent="0.2">
      <c r="A91" s="21" t="s">
        <v>364</v>
      </c>
      <c r="B91" s="21" t="s">
        <v>363</v>
      </c>
      <c r="C91" s="21" t="s">
        <v>40</v>
      </c>
      <c r="D91" s="24">
        <v>500000</v>
      </c>
      <c r="E91" s="22">
        <v>506.33886109999997</v>
      </c>
      <c r="F91" s="23">
        <v>0.21277990256326501</v>
      </c>
      <c r="G91" s="22">
        <v>5.5216000000000003</v>
      </c>
    </row>
    <row r="92" spans="1:9" x14ac:dyDescent="0.2">
      <c r="A92" s="21" t="s">
        <v>90</v>
      </c>
      <c r="B92" s="21" t="s">
        <v>89</v>
      </c>
      <c r="C92" s="21" t="s">
        <v>40</v>
      </c>
      <c r="D92" s="24">
        <v>83300</v>
      </c>
      <c r="E92" s="22">
        <v>81.098723500000006</v>
      </c>
      <c r="F92" s="23">
        <v>3.4080296437936503E-2</v>
      </c>
      <c r="G92" s="22">
        <v>7.7150581650000003</v>
      </c>
    </row>
    <row r="93" spans="1:9" x14ac:dyDescent="0.2">
      <c r="A93" s="21" t="s">
        <v>86</v>
      </c>
      <c r="B93" s="21" t="s">
        <v>85</v>
      </c>
      <c r="C93" s="21" t="s">
        <v>40</v>
      </c>
      <c r="D93" s="24">
        <v>52560</v>
      </c>
      <c r="E93" s="22">
        <v>53.238689800000003</v>
      </c>
      <c r="F93" s="23">
        <v>2.2372612687933901E-2</v>
      </c>
      <c r="G93" s="22">
        <v>7.5995294199999996</v>
      </c>
    </row>
    <row r="94" spans="1:9" x14ac:dyDescent="0.2">
      <c r="A94" s="21" t="s">
        <v>88</v>
      </c>
      <c r="B94" s="21" t="s">
        <v>87</v>
      </c>
      <c r="C94" s="21" t="s">
        <v>40</v>
      </c>
      <c r="D94" s="24">
        <v>50000</v>
      </c>
      <c r="E94" s="22">
        <v>50.4324333</v>
      </c>
      <c r="F94" s="23">
        <v>2.1193333295196199E-2</v>
      </c>
      <c r="G94" s="22">
        <v>7.6482631599999999</v>
      </c>
    </row>
    <row r="95" spans="1:9" x14ac:dyDescent="0.2">
      <c r="A95" s="21" t="s">
        <v>366</v>
      </c>
      <c r="B95" s="21" t="s">
        <v>365</v>
      </c>
      <c r="C95" s="21" t="s">
        <v>40</v>
      </c>
      <c r="D95" s="24">
        <v>20000</v>
      </c>
      <c r="E95" s="22">
        <v>20.520240000000001</v>
      </c>
      <c r="F95" s="23">
        <v>8.6232659651862605E-3</v>
      </c>
      <c r="G95" s="22">
        <v>5.7504875425125004</v>
      </c>
    </row>
    <row r="96" spans="1:9" x14ac:dyDescent="0.2">
      <c r="A96" s="20" t="s">
        <v>30</v>
      </c>
      <c r="B96" s="20"/>
      <c r="C96" s="20"/>
      <c r="D96" s="20"/>
      <c r="E96" s="25">
        <f>SUM(E85:E95)</f>
        <v>20150.723600100002</v>
      </c>
      <c r="F96" s="26">
        <f>SUM(F85:F95)</f>
        <v>8.4679832689392338</v>
      </c>
      <c r="G96" s="25"/>
      <c r="H96" s="14"/>
      <c r="I96" s="14"/>
    </row>
    <row r="97" spans="1:9" x14ac:dyDescent="0.2">
      <c r="A97" s="21"/>
      <c r="B97" s="21"/>
      <c r="C97" s="21"/>
      <c r="D97" s="21"/>
      <c r="E97" s="22"/>
      <c r="F97" s="23"/>
      <c r="G97" s="22"/>
    </row>
    <row r="98" spans="1:9" x14ac:dyDescent="0.2">
      <c r="A98" s="20" t="s">
        <v>42</v>
      </c>
      <c r="B98" s="20"/>
      <c r="C98" s="20"/>
      <c r="D98" s="20"/>
      <c r="E98" s="25">
        <f>E57+E62+E66+E82+E96</f>
        <v>232060.75633459989</v>
      </c>
      <c r="F98" s="26">
        <f>F57+F62+F66+F82+F96</f>
        <v>97.519406301073374</v>
      </c>
      <c r="G98" s="25"/>
      <c r="H98" s="14"/>
      <c r="I98" s="14"/>
    </row>
    <row r="99" spans="1:9" x14ac:dyDescent="0.2">
      <c r="A99" s="20"/>
      <c r="B99" s="20"/>
      <c r="C99" s="20"/>
      <c r="D99" s="20"/>
      <c r="E99" s="25"/>
      <c r="F99" s="26"/>
      <c r="G99" s="25"/>
      <c r="H99" s="14"/>
      <c r="I99" s="14"/>
    </row>
    <row r="100" spans="1:9" x14ac:dyDescent="0.2">
      <c r="A100" s="20" t="s">
        <v>44</v>
      </c>
      <c r="B100" s="20"/>
      <c r="C100" s="20"/>
      <c r="D100" s="20"/>
      <c r="E100" s="25">
        <f>E102-(E57+E62+E66+E82+E96)</f>
        <v>5902.9117564001062</v>
      </c>
      <c r="F100" s="26">
        <f>F102-(F57+F62+F66+F82+F96)</f>
        <v>2.4805936989266257</v>
      </c>
      <c r="G100" s="25"/>
      <c r="H100" s="14"/>
      <c r="I100" s="14"/>
    </row>
    <row r="101" spans="1:9" x14ac:dyDescent="0.2">
      <c r="A101" s="20"/>
      <c r="B101" s="20"/>
      <c r="C101" s="20"/>
      <c r="D101" s="20"/>
      <c r="E101" s="25"/>
      <c r="F101" s="26"/>
      <c r="G101" s="25"/>
      <c r="H101" s="14"/>
      <c r="I101" s="14"/>
    </row>
    <row r="102" spans="1:9" x14ac:dyDescent="0.2">
      <c r="A102" s="27" t="s">
        <v>43</v>
      </c>
      <c r="B102" s="27"/>
      <c r="C102" s="27"/>
      <c r="D102" s="27"/>
      <c r="E102" s="28">
        <v>237963.668091</v>
      </c>
      <c r="F102" s="29">
        <v>100</v>
      </c>
      <c r="G102" s="28"/>
      <c r="H102" s="14"/>
      <c r="I102" s="14"/>
    </row>
    <row r="103" spans="1:9" x14ac:dyDescent="0.2">
      <c r="F103" s="69" t="s">
        <v>860</v>
      </c>
    </row>
    <row r="104" spans="1:9" x14ac:dyDescent="0.2">
      <c r="A104" s="14" t="s">
        <v>46</v>
      </c>
    </row>
    <row r="105" spans="1:9" x14ac:dyDescent="0.2">
      <c r="A105" s="14" t="s">
        <v>378</v>
      </c>
    </row>
    <row r="106" spans="1:9" x14ac:dyDescent="0.2">
      <c r="A106" s="14" t="s">
        <v>1073</v>
      </c>
    </row>
    <row r="108" spans="1:9" x14ac:dyDescent="0.2">
      <c r="A108" s="14" t="s">
        <v>47</v>
      </c>
    </row>
    <row r="109" spans="1:9" x14ac:dyDescent="0.2">
      <c r="A109" s="14" t="s">
        <v>48</v>
      </c>
    </row>
    <row r="110" spans="1:9" x14ac:dyDescent="0.2">
      <c r="A110" s="14" t="s">
        <v>49</v>
      </c>
      <c r="B110" s="14"/>
      <c r="C110" s="30" t="s">
        <v>51</v>
      </c>
      <c r="D110" s="14" t="s">
        <v>50</v>
      </c>
    </row>
    <row r="111" spans="1:9" x14ac:dyDescent="0.2">
      <c r="A111" s="7" t="s">
        <v>52</v>
      </c>
      <c r="C111" s="31">
        <v>273.83049999999997</v>
      </c>
      <c r="D111" s="31">
        <v>273.96620000000001</v>
      </c>
    </row>
    <row r="112" spans="1:9" x14ac:dyDescent="0.2">
      <c r="A112" s="7" t="s">
        <v>53</v>
      </c>
      <c r="C112" s="31">
        <v>29.401</v>
      </c>
      <c r="D112" s="31">
        <v>29.415500000000002</v>
      </c>
    </row>
    <row r="113" spans="1:9" x14ac:dyDescent="0.2">
      <c r="A113" s="7" t="s">
        <v>54</v>
      </c>
      <c r="C113" s="31">
        <v>312.83080000000001</v>
      </c>
      <c r="D113" s="31">
        <v>314.74329999999998</v>
      </c>
    </row>
    <row r="114" spans="1:9" x14ac:dyDescent="0.2">
      <c r="A114" s="7" t="s">
        <v>55</v>
      </c>
      <c r="C114" s="31">
        <v>34.866199999999999</v>
      </c>
      <c r="D114" s="31">
        <v>35.076799999999999</v>
      </c>
    </row>
    <row r="116" spans="1:9" x14ac:dyDescent="0.2">
      <c r="A116" s="7" t="s">
        <v>60</v>
      </c>
    </row>
    <row r="118" spans="1:9" x14ac:dyDescent="0.2">
      <c r="A118" s="14" t="s">
        <v>56</v>
      </c>
      <c r="D118" s="30" t="s">
        <v>63</v>
      </c>
    </row>
    <row r="120" spans="1:9" x14ac:dyDescent="0.2">
      <c r="A120" s="14" t="s">
        <v>379</v>
      </c>
      <c r="D120" s="51">
        <v>0.45294072045977701</v>
      </c>
    </row>
    <row r="122" spans="1:9" x14ac:dyDescent="0.2">
      <c r="A122" s="14" t="s">
        <v>380</v>
      </c>
      <c r="D122" s="34">
        <v>7.0295164848453204</v>
      </c>
      <c r="E122" s="10" t="s">
        <v>61</v>
      </c>
    </row>
    <row r="124" spans="1:9" x14ac:dyDescent="0.2">
      <c r="A124" s="14" t="s">
        <v>381</v>
      </c>
      <c r="D124" s="30" t="s">
        <v>63</v>
      </c>
    </row>
    <row r="126" spans="1:9" x14ac:dyDescent="0.2">
      <c r="A126" s="62" t="s">
        <v>1095</v>
      </c>
      <c r="B126" s="63"/>
      <c r="C126" s="63"/>
      <c r="D126" s="63"/>
      <c r="E126" s="11"/>
      <c r="G126" s="11"/>
      <c r="H126" s="63"/>
      <c r="I126" s="63"/>
    </row>
    <row r="127" spans="1:9" x14ac:dyDescent="0.2">
      <c r="A127" s="62"/>
      <c r="B127" s="63"/>
      <c r="C127" s="63"/>
      <c r="D127" s="63"/>
      <c r="E127" s="11"/>
      <c r="G127" s="11"/>
      <c r="H127" s="63"/>
      <c r="I127" s="63"/>
    </row>
    <row r="128" spans="1:9" x14ac:dyDescent="0.2">
      <c r="A128" s="62" t="s">
        <v>1080</v>
      </c>
      <c r="B128" s="63"/>
      <c r="C128" s="63"/>
      <c r="D128" s="63"/>
      <c r="E128" s="11"/>
      <c r="G128" s="11"/>
      <c r="H128" s="63"/>
      <c r="I128" s="63"/>
    </row>
    <row r="129" spans="1:9" x14ac:dyDescent="0.2">
      <c r="A129" s="64"/>
      <c r="B129" s="63"/>
      <c r="C129" s="63"/>
      <c r="D129" s="63"/>
      <c r="E129" s="11"/>
      <c r="G129" s="11"/>
      <c r="H129" s="63"/>
      <c r="I129" s="63"/>
    </row>
    <row r="130" spans="1:9" x14ac:dyDescent="0.2">
      <c r="A130" s="63"/>
      <c r="B130" s="63"/>
      <c r="C130" s="63"/>
      <c r="D130" s="63"/>
      <c r="E130" s="11"/>
      <c r="G130" s="11"/>
      <c r="H130" s="63"/>
      <c r="I130" s="63"/>
    </row>
    <row r="131" spans="1:9" x14ac:dyDescent="0.2">
      <c r="A131" s="63"/>
      <c r="B131" s="63"/>
      <c r="C131" s="63"/>
      <c r="D131" s="63"/>
      <c r="E131" s="11"/>
      <c r="G131" s="11"/>
      <c r="H131" s="63"/>
      <c r="I131" s="63"/>
    </row>
    <row r="132" spans="1:9" x14ac:dyDescent="0.2">
      <c r="A132" s="63"/>
      <c r="B132" s="63"/>
      <c r="C132" s="63"/>
      <c r="D132" s="63"/>
      <c r="E132" s="11"/>
      <c r="G132" s="11"/>
      <c r="H132" s="63"/>
      <c r="I132" s="63"/>
    </row>
    <row r="133" spans="1:9" x14ac:dyDescent="0.2">
      <c r="A133" s="63"/>
      <c r="B133" s="63"/>
      <c r="C133" s="63"/>
      <c r="D133" s="63"/>
      <c r="E133" s="11"/>
      <c r="G133" s="11"/>
      <c r="H133" s="63"/>
      <c r="I133" s="63"/>
    </row>
    <row r="134" spans="1:9" x14ac:dyDescent="0.2">
      <c r="A134" s="63"/>
      <c r="B134" s="63"/>
      <c r="C134" s="63"/>
      <c r="D134" s="63"/>
      <c r="E134" s="11"/>
      <c r="G134" s="11"/>
      <c r="H134" s="63"/>
      <c r="I134" s="63"/>
    </row>
    <row r="135" spans="1:9" x14ac:dyDescent="0.2">
      <c r="A135" s="63"/>
      <c r="B135" s="63"/>
      <c r="C135" s="63"/>
      <c r="D135" s="63"/>
      <c r="E135" s="11"/>
      <c r="G135" s="11"/>
      <c r="H135" s="63"/>
      <c r="I135" s="63"/>
    </row>
    <row r="136" spans="1:9" x14ac:dyDescent="0.2">
      <c r="A136" s="63"/>
      <c r="B136" s="63"/>
      <c r="C136" s="63"/>
      <c r="D136" s="63"/>
      <c r="E136" s="11"/>
      <c r="G136" s="11"/>
      <c r="H136" s="63"/>
      <c r="I136" s="63"/>
    </row>
    <row r="137" spans="1:9" x14ac:dyDescent="0.2">
      <c r="A137" s="63"/>
      <c r="B137" s="63"/>
      <c r="C137" s="63"/>
      <c r="D137" s="63"/>
      <c r="E137" s="11"/>
      <c r="G137" s="11"/>
      <c r="H137" s="63"/>
      <c r="I137" s="63"/>
    </row>
    <row r="138" spans="1:9" x14ac:dyDescent="0.2">
      <c r="A138" s="63"/>
      <c r="B138" s="63"/>
      <c r="C138" s="63"/>
      <c r="D138" s="63"/>
      <c r="E138" s="11"/>
      <c r="G138" s="11"/>
      <c r="H138" s="63"/>
      <c r="I138" s="63"/>
    </row>
    <row r="139" spans="1:9" x14ac:dyDescent="0.2">
      <c r="A139" s="63"/>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3"/>
      <c r="B144" s="63"/>
      <c r="C144" s="63"/>
      <c r="D144" s="63"/>
      <c r="E144" s="11"/>
      <c r="G144" s="11"/>
      <c r="H144" s="63"/>
      <c r="I144" s="63"/>
    </row>
    <row r="145" spans="1:9" x14ac:dyDescent="0.2">
      <c r="A145" s="63"/>
      <c r="B145" s="63"/>
      <c r="C145" s="63"/>
      <c r="D145" s="63"/>
      <c r="E145" s="11"/>
      <c r="G145" s="11"/>
      <c r="H145" s="63"/>
      <c r="I145" s="63"/>
    </row>
    <row r="146" spans="1:9" x14ac:dyDescent="0.2">
      <c r="A146" s="62" t="s">
        <v>1086</v>
      </c>
      <c r="B146" s="63"/>
      <c r="C146" s="63"/>
      <c r="D146" s="63"/>
      <c r="E146" s="11"/>
      <c r="G146" s="11"/>
      <c r="H146" s="63"/>
      <c r="I146" s="63"/>
    </row>
    <row r="147" spans="1:9" x14ac:dyDescent="0.2">
      <c r="A147" s="63"/>
      <c r="B147" s="63"/>
      <c r="C147" s="63"/>
      <c r="D147" s="63"/>
      <c r="E147" s="11"/>
      <c r="G147" s="11"/>
      <c r="H147" s="63"/>
      <c r="I147" s="63"/>
    </row>
    <row r="148" spans="1:9" x14ac:dyDescent="0.2">
      <c r="A148" s="62" t="s">
        <v>1081</v>
      </c>
      <c r="B148" s="63"/>
      <c r="C148" s="63"/>
      <c r="D148" s="63"/>
      <c r="E148" s="11"/>
      <c r="G148" s="11"/>
      <c r="H148" s="63"/>
      <c r="I148" s="63"/>
    </row>
    <row r="149" spans="1:9" x14ac:dyDescent="0.2">
      <c r="A149" s="63"/>
      <c r="B149" s="63"/>
      <c r="C149" s="63"/>
      <c r="D149" s="63"/>
      <c r="E149" s="11"/>
      <c r="G149" s="11"/>
      <c r="H149" s="63"/>
      <c r="I149" s="63"/>
    </row>
    <row r="150" spans="1:9" x14ac:dyDescent="0.2">
      <c r="A150" s="63"/>
      <c r="B150" s="63"/>
      <c r="C150" s="63"/>
      <c r="D150" s="63"/>
      <c r="E150" s="11"/>
      <c r="G150" s="11"/>
      <c r="H150" s="63"/>
      <c r="I150" s="63"/>
    </row>
    <row r="151" spans="1:9" x14ac:dyDescent="0.2">
      <c r="A151" s="63"/>
      <c r="B151" s="63"/>
      <c r="C151" s="63"/>
      <c r="D151" s="63"/>
      <c r="E151" s="11"/>
      <c r="G151" s="11"/>
      <c r="H151" s="63"/>
      <c r="I151" s="63"/>
    </row>
    <row r="152" spans="1:9" x14ac:dyDescent="0.2">
      <c r="A152" s="63"/>
      <c r="B152" s="63"/>
      <c r="C152" s="63"/>
      <c r="D152" s="63"/>
      <c r="E152" s="11"/>
      <c r="G152" s="11"/>
      <c r="H152" s="63"/>
      <c r="I152" s="63"/>
    </row>
    <row r="153" spans="1:9" x14ac:dyDescent="0.2">
      <c r="A153" s="63"/>
      <c r="B153" s="63"/>
      <c r="C153" s="63"/>
      <c r="D153" s="63"/>
      <c r="E153" s="11"/>
      <c r="G153" s="11"/>
      <c r="H153" s="63"/>
      <c r="I153" s="63"/>
    </row>
    <row r="154" spans="1:9" x14ac:dyDescent="0.2">
      <c r="A154" s="63"/>
      <c r="B154" s="63"/>
      <c r="C154" s="63"/>
      <c r="D154" s="63"/>
      <c r="E154" s="11"/>
      <c r="G154" s="11"/>
      <c r="H154" s="63"/>
      <c r="I154" s="63"/>
    </row>
    <row r="155" spans="1:9" x14ac:dyDescent="0.2">
      <c r="A155" s="63"/>
      <c r="B155" s="63"/>
      <c r="C155" s="63"/>
      <c r="D155" s="63"/>
      <c r="E155" s="11"/>
      <c r="G155" s="11"/>
      <c r="H155" s="63"/>
      <c r="I155" s="63"/>
    </row>
    <row r="156" spans="1:9" x14ac:dyDescent="0.2">
      <c r="A156" s="63"/>
      <c r="B156" s="63"/>
      <c r="C156" s="63"/>
      <c r="D156" s="63"/>
      <c r="E156" s="11"/>
      <c r="G156" s="11"/>
      <c r="H156" s="63"/>
      <c r="I156" s="63"/>
    </row>
    <row r="157" spans="1:9" x14ac:dyDescent="0.2">
      <c r="A157" s="63"/>
      <c r="B157" s="63"/>
      <c r="C157" s="63"/>
      <c r="D157" s="63"/>
      <c r="E157" s="11"/>
      <c r="G157" s="11"/>
      <c r="H157" s="63"/>
      <c r="I157" s="63"/>
    </row>
    <row r="158" spans="1:9" x14ac:dyDescent="0.2">
      <c r="A158" s="63"/>
      <c r="B158" s="63"/>
      <c r="C158" s="63"/>
      <c r="D158" s="63"/>
      <c r="E158" s="11"/>
      <c r="G158" s="11"/>
      <c r="H158" s="63"/>
      <c r="I158" s="63"/>
    </row>
    <row r="159" spans="1:9" x14ac:dyDescent="0.2">
      <c r="A159" s="63"/>
      <c r="B159" s="63"/>
      <c r="C159" s="63"/>
      <c r="D159" s="63"/>
      <c r="E159" s="11"/>
      <c r="G159" s="11"/>
      <c r="H159" s="63"/>
      <c r="I159" s="63"/>
    </row>
    <row r="160" spans="1:9" x14ac:dyDescent="0.2">
      <c r="A160" s="63"/>
      <c r="B160" s="63"/>
      <c r="C160" s="63"/>
      <c r="D160" s="63"/>
      <c r="E160" s="11"/>
      <c r="G160" s="11"/>
      <c r="H160" s="63"/>
      <c r="I160" s="63"/>
    </row>
    <row r="161" spans="1:9" x14ac:dyDescent="0.2">
      <c r="A161" s="63"/>
      <c r="B161" s="63"/>
      <c r="C161" s="63"/>
      <c r="D161" s="63"/>
      <c r="E161" s="11"/>
      <c r="G161" s="11"/>
      <c r="H161" s="63"/>
      <c r="I161" s="63"/>
    </row>
    <row r="162" spans="1:9" x14ac:dyDescent="0.2">
      <c r="A162" s="63"/>
      <c r="B162" s="63"/>
      <c r="C162" s="63"/>
      <c r="D162" s="63"/>
      <c r="E162" s="11"/>
      <c r="G162" s="11"/>
      <c r="H162" s="63"/>
      <c r="I162" s="63"/>
    </row>
    <row r="163" spans="1:9" x14ac:dyDescent="0.2">
      <c r="A163" s="63" t="s">
        <v>1087</v>
      </c>
      <c r="B163" s="63"/>
      <c r="C163" s="63"/>
      <c r="D163" s="63"/>
      <c r="E163" s="11"/>
      <c r="G163" s="11"/>
      <c r="H163" s="63"/>
      <c r="I163" s="63"/>
    </row>
    <row r="164" spans="1:9" x14ac:dyDescent="0.2">
      <c r="A164" s="63"/>
      <c r="B164" s="63"/>
      <c r="C164" s="63"/>
      <c r="D164" s="63"/>
      <c r="E164" s="11"/>
      <c r="G164" s="11"/>
      <c r="H164" s="63"/>
      <c r="I164" s="63"/>
    </row>
    <row r="165" spans="1:9" x14ac:dyDescent="0.2">
      <c r="A165" s="63" t="s">
        <v>1084</v>
      </c>
      <c r="B165" s="63"/>
      <c r="C165" s="63"/>
      <c r="D165" s="63"/>
      <c r="E165" s="11"/>
      <c r="G165" s="11"/>
      <c r="H165" s="63"/>
      <c r="I165" s="63"/>
    </row>
    <row r="166" spans="1:9" x14ac:dyDescent="0.2">
      <c r="A166" s="63"/>
      <c r="B166" s="63"/>
      <c r="C166" s="63"/>
      <c r="D166" s="63"/>
      <c r="E166" s="11"/>
      <c r="G166" s="11"/>
      <c r="H166" s="63"/>
      <c r="I166" s="63"/>
    </row>
    <row r="167" spans="1:9" x14ac:dyDescent="0.2">
      <c r="A167" s="63"/>
      <c r="B167" s="63"/>
      <c r="C167" s="63"/>
      <c r="D167" s="63"/>
      <c r="E167" s="11"/>
      <c r="G167" s="11"/>
      <c r="H167" s="63"/>
      <c r="I167" s="63"/>
    </row>
  </sheetData>
  <mergeCells count="1">
    <mergeCell ref="A1:G1"/>
  </mergeCells>
  <conditionalFormatting sqref="F2:F3">
    <cfRule type="cellIs" dxfId="75" priority="4" stopIfTrue="1" operator="between">
      <formula>0.009</formula>
      <formula>-0.009</formula>
    </cfRule>
  </conditionalFormatting>
  <conditionalFormatting sqref="F5:F160">
    <cfRule type="cellIs" dxfId="74" priority="1" stopIfTrue="1" operator="between">
      <formula>0.009</formula>
      <formula>-0.009</formula>
    </cfRule>
  </conditionalFormatting>
  <conditionalFormatting sqref="F168:F65536">
    <cfRule type="cellIs" dxfId="73"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K299"/>
  <sheetViews>
    <sheetView zoomScale="60" workbookViewId="0">
      <selection sqref="A1:G1"/>
    </sheetView>
  </sheetViews>
  <sheetFormatPr defaultColWidth="9.109375" defaultRowHeight="10.199999999999999" x14ac:dyDescent="0.2"/>
  <cols>
    <col min="1" max="1" width="38.6640625" style="7" bestFit="1" customWidth="1"/>
    <col min="2" max="2" width="39.5546875" style="7" bestFit="1" customWidth="1"/>
    <col min="3" max="3" width="25.5546875" style="7" bestFit="1" customWidth="1"/>
    <col min="4" max="4" width="15.33203125" style="7" bestFit="1" customWidth="1"/>
    <col min="5" max="5" width="26.5546875" style="10" customWidth="1"/>
    <col min="6" max="6" width="31.33203125" style="11" bestFit="1" customWidth="1"/>
    <col min="7" max="7" width="33" style="10" customWidth="1"/>
    <col min="8" max="8" width="27.33203125" style="7" customWidth="1"/>
    <col min="9" max="16384" width="9.109375" style="7"/>
  </cols>
  <sheetData>
    <row r="1" spans="1:11" s="1" customFormat="1" ht="13.8" x14ac:dyDescent="0.2">
      <c r="A1" s="105" t="s">
        <v>11</v>
      </c>
      <c r="B1" s="106"/>
      <c r="C1" s="106"/>
      <c r="D1" s="106"/>
      <c r="E1" s="106"/>
      <c r="F1" s="106"/>
      <c r="G1" s="106"/>
    </row>
    <row r="2" spans="1:11" s="1" customFormat="1" ht="11.4" x14ac:dyDescent="0.2">
      <c r="E2" s="5"/>
      <c r="F2" s="9"/>
      <c r="G2" s="10"/>
    </row>
    <row r="3" spans="1:11" s="1" customFormat="1" ht="12" x14ac:dyDescent="0.2">
      <c r="A3" s="8" t="s">
        <v>7</v>
      </c>
      <c r="B3" s="2"/>
      <c r="C3" s="3"/>
      <c r="D3" s="3"/>
      <c r="E3" s="4"/>
      <c r="F3" s="9"/>
      <c r="G3" s="10"/>
    </row>
    <row r="4" spans="1:11" s="1" customFormat="1" ht="26.25" customHeight="1" x14ac:dyDescent="0.25">
      <c r="A4" s="36" t="s">
        <v>2</v>
      </c>
      <c r="B4" s="36" t="s">
        <v>0</v>
      </c>
      <c r="C4" s="37" t="s">
        <v>4</v>
      </c>
      <c r="D4" s="37" t="s">
        <v>1</v>
      </c>
      <c r="E4" s="53" t="s">
        <v>6</v>
      </c>
      <c r="F4" s="38" t="s">
        <v>257</v>
      </c>
      <c r="G4" s="53" t="s">
        <v>258</v>
      </c>
      <c r="H4" s="54" t="s">
        <v>259</v>
      </c>
      <c r="I4" s="39" t="s">
        <v>5</v>
      </c>
      <c r="J4" s="35"/>
      <c r="K4" s="35"/>
    </row>
    <row r="5" spans="1:11" hidden="1" x14ac:dyDescent="0.2">
      <c r="A5" s="40" t="s">
        <v>124</v>
      </c>
      <c r="B5" s="41"/>
      <c r="C5" s="41"/>
      <c r="D5" s="41"/>
      <c r="E5" s="42"/>
      <c r="F5" s="43"/>
      <c r="G5" s="42"/>
      <c r="H5" s="41"/>
      <c r="I5" s="41"/>
    </row>
    <row r="6" spans="1:11" hidden="1" x14ac:dyDescent="0.2">
      <c r="A6" s="40" t="s">
        <v>21</v>
      </c>
      <c r="B6" s="41"/>
      <c r="C6" s="41"/>
      <c r="D6" s="41"/>
      <c r="E6" s="42"/>
      <c r="F6" s="43"/>
      <c r="G6" s="42"/>
      <c r="H6" s="41"/>
      <c r="I6" s="41"/>
    </row>
    <row r="7" spans="1:11" hidden="1" x14ac:dyDescent="0.2">
      <c r="A7" s="41" t="s">
        <v>132</v>
      </c>
      <c r="B7" s="41" t="s">
        <v>131</v>
      </c>
      <c r="C7" s="41" t="s">
        <v>127</v>
      </c>
      <c r="D7" s="44">
        <v>249200</v>
      </c>
      <c r="E7" s="42">
        <v>3346.5068000000001</v>
      </c>
      <c r="F7" s="43">
        <v>5.0005166450604204</v>
      </c>
      <c r="G7" s="42">
        <v>-3374.1035999999999</v>
      </c>
      <c r="H7" s="42">
        <v>-5.0417531540525502</v>
      </c>
      <c r="I7" s="45"/>
    </row>
    <row r="8" spans="1:11" hidden="1" x14ac:dyDescent="0.2">
      <c r="A8" s="41" t="s">
        <v>126</v>
      </c>
      <c r="B8" s="41" t="s">
        <v>125</v>
      </c>
      <c r="C8" s="41" t="s">
        <v>127</v>
      </c>
      <c r="D8" s="44">
        <v>335500</v>
      </c>
      <c r="E8" s="42">
        <v>3325.4760000000001</v>
      </c>
      <c r="F8" s="43">
        <v>4.9690913793299201</v>
      </c>
      <c r="G8" s="42">
        <v>-3360.4351000000001</v>
      </c>
      <c r="H8" s="42">
        <v>-5.0213290025871995</v>
      </c>
      <c r="I8" s="45"/>
    </row>
    <row r="9" spans="1:11" hidden="1" x14ac:dyDescent="0.2">
      <c r="A9" s="41" t="s">
        <v>137</v>
      </c>
      <c r="B9" s="41" t="s">
        <v>136</v>
      </c>
      <c r="C9" s="41" t="s">
        <v>138</v>
      </c>
      <c r="D9" s="44">
        <v>185500</v>
      </c>
      <c r="E9" s="42">
        <v>2913.0920000000001</v>
      </c>
      <c r="F9" s="43">
        <v>4.3528867279135204</v>
      </c>
      <c r="G9" s="42">
        <v>-2942.7840000000001</v>
      </c>
      <c r="H9" s="42">
        <v>-4.3972539887913848</v>
      </c>
      <c r="I9" s="45"/>
    </row>
    <row r="10" spans="1:11" hidden="1" x14ac:dyDescent="0.2">
      <c r="A10" s="41" t="s">
        <v>312</v>
      </c>
      <c r="B10" s="41" t="s">
        <v>311</v>
      </c>
      <c r="C10" s="41" t="s">
        <v>135</v>
      </c>
      <c r="D10" s="44">
        <v>23300850</v>
      </c>
      <c r="E10" s="42">
        <v>2507.17146</v>
      </c>
      <c r="F10" s="43">
        <v>3.7463400993986999</v>
      </c>
      <c r="G10" s="42">
        <v>-2532.8595750000004</v>
      </c>
      <c r="H10" s="42">
        <v>-3.7847245564802598</v>
      </c>
      <c r="I10" s="45"/>
    </row>
    <row r="11" spans="1:11" hidden="1" x14ac:dyDescent="0.2">
      <c r="A11" s="41" t="s">
        <v>383</v>
      </c>
      <c r="B11" s="41" t="s">
        <v>382</v>
      </c>
      <c r="C11" s="41" t="s">
        <v>220</v>
      </c>
      <c r="D11" s="44">
        <v>1470600</v>
      </c>
      <c r="E11" s="42">
        <v>2141.7818400000001</v>
      </c>
      <c r="F11" s="43">
        <v>3.20035678427671</v>
      </c>
      <c r="G11" s="42">
        <v>-2157.9541399999998</v>
      </c>
      <c r="H11" s="42">
        <v>-3.224522238038495</v>
      </c>
      <c r="I11" s="45"/>
    </row>
    <row r="12" spans="1:11" hidden="1" x14ac:dyDescent="0.2">
      <c r="A12" s="41" t="s">
        <v>310</v>
      </c>
      <c r="B12" s="41" t="s">
        <v>309</v>
      </c>
      <c r="C12" s="41" t="s">
        <v>127</v>
      </c>
      <c r="D12" s="44">
        <v>530225</v>
      </c>
      <c r="E12" s="42">
        <v>1674.45055</v>
      </c>
      <c r="F12" s="43">
        <v>2.5020471635096002</v>
      </c>
      <c r="G12" s="42">
        <v>-1680.283025</v>
      </c>
      <c r="H12" s="42">
        <v>-2.5107623372900298</v>
      </c>
      <c r="I12" s="45"/>
    </row>
    <row r="13" spans="1:11" hidden="1" x14ac:dyDescent="0.2">
      <c r="A13" s="41" t="s">
        <v>149</v>
      </c>
      <c r="B13" s="41" t="s">
        <v>148</v>
      </c>
      <c r="C13" s="41" t="s">
        <v>150</v>
      </c>
      <c r="D13" s="44">
        <v>579575</v>
      </c>
      <c r="E13" s="42">
        <v>1611.508288</v>
      </c>
      <c r="F13" s="43">
        <v>2.4079957099734002</v>
      </c>
      <c r="G13" s="42">
        <v>-1625.6084499999999</v>
      </c>
      <c r="H13" s="42">
        <v>-2.4290648722350929</v>
      </c>
      <c r="I13" s="45"/>
    </row>
    <row r="14" spans="1:11" hidden="1" x14ac:dyDescent="0.2">
      <c r="A14" s="41" t="s">
        <v>145</v>
      </c>
      <c r="B14" s="41" t="s">
        <v>144</v>
      </c>
      <c r="C14" s="41" t="s">
        <v>127</v>
      </c>
      <c r="D14" s="44">
        <v>162000</v>
      </c>
      <c r="E14" s="42">
        <v>1591.164</v>
      </c>
      <c r="F14" s="43">
        <v>2.3775962645648598</v>
      </c>
      <c r="G14" s="42">
        <v>-1602.9757500000001</v>
      </c>
      <c r="H14" s="42">
        <v>-2.3952459679756801</v>
      </c>
      <c r="I14" s="45"/>
    </row>
    <row r="15" spans="1:11" hidden="1" x14ac:dyDescent="0.2">
      <c r="A15" s="41" t="s">
        <v>384</v>
      </c>
      <c r="B15" s="41" t="s">
        <v>1554</v>
      </c>
      <c r="C15" s="41" t="s">
        <v>135</v>
      </c>
      <c r="D15" s="44">
        <v>90725</v>
      </c>
      <c r="E15" s="42">
        <v>1534.205113</v>
      </c>
      <c r="F15" s="43">
        <v>2.2924854670826602</v>
      </c>
      <c r="G15" s="42"/>
      <c r="H15" s="42"/>
      <c r="I15" s="45"/>
    </row>
    <row r="16" spans="1:11" hidden="1" x14ac:dyDescent="0.2">
      <c r="A16" s="41" t="s">
        <v>320</v>
      </c>
      <c r="B16" s="41" t="s">
        <v>319</v>
      </c>
      <c r="C16" s="41" t="s">
        <v>135</v>
      </c>
      <c r="D16" s="44">
        <v>357000</v>
      </c>
      <c r="E16" s="42">
        <v>1494.9375</v>
      </c>
      <c r="F16" s="43">
        <v>2.2338098497439201</v>
      </c>
      <c r="G16" s="42">
        <v>-1503.684</v>
      </c>
      <c r="H16" s="42">
        <v>-2.2468793043872002</v>
      </c>
      <c r="I16" s="45"/>
    </row>
    <row r="17" spans="1:9" hidden="1" x14ac:dyDescent="0.2">
      <c r="A17" s="41" t="s">
        <v>143</v>
      </c>
      <c r="B17" s="41" t="s">
        <v>142</v>
      </c>
      <c r="C17" s="41" t="s">
        <v>127</v>
      </c>
      <c r="D17" s="44">
        <v>103125</v>
      </c>
      <c r="E17" s="42">
        <v>1309.0687499999999</v>
      </c>
      <c r="F17" s="43">
        <v>1.95607553341993</v>
      </c>
      <c r="G17" s="42">
        <v>-1315.765625</v>
      </c>
      <c r="H17" s="42">
        <v>-1.9660823366056932</v>
      </c>
      <c r="I17" s="45"/>
    </row>
    <row r="18" spans="1:9" hidden="1" x14ac:dyDescent="0.2">
      <c r="A18" s="41" t="s">
        <v>386</v>
      </c>
      <c r="B18" s="41" t="s">
        <v>385</v>
      </c>
      <c r="C18" s="41" t="s">
        <v>186</v>
      </c>
      <c r="D18" s="44">
        <v>60200</v>
      </c>
      <c r="E18" s="42">
        <v>1152.2280000000001</v>
      </c>
      <c r="F18" s="43">
        <v>1.72171629620017</v>
      </c>
      <c r="G18" s="42">
        <v>-1159.2714000000001</v>
      </c>
      <c r="H18" s="42">
        <v>-1.7322408942490399</v>
      </c>
      <c r="I18" s="45"/>
    </row>
    <row r="19" spans="1:9" hidden="1" x14ac:dyDescent="0.2">
      <c r="A19" s="41" t="s">
        <v>322</v>
      </c>
      <c r="B19" s="41" t="s">
        <v>321</v>
      </c>
      <c r="C19" s="41" t="s">
        <v>192</v>
      </c>
      <c r="D19" s="44">
        <v>278400</v>
      </c>
      <c r="E19" s="42">
        <v>1121.952</v>
      </c>
      <c r="F19" s="43">
        <v>1.6764763935214</v>
      </c>
      <c r="G19" s="42">
        <v>-1128.6335999999999</v>
      </c>
      <c r="H19" s="42">
        <v>-1.68646037204361</v>
      </c>
      <c r="I19" s="45"/>
    </row>
    <row r="20" spans="1:9" hidden="1" x14ac:dyDescent="0.2">
      <c r="A20" s="41" t="s">
        <v>188</v>
      </c>
      <c r="B20" s="41" t="s">
        <v>187</v>
      </c>
      <c r="C20" s="41" t="s">
        <v>189</v>
      </c>
      <c r="D20" s="44">
        <v>275025</v>
      </c>
      <c r="E20" s="42">
        <v>1098.9999</v>
      </c>
      <c r="F20" s="43">
        <v>1.64218022592087</v>
      </c>
      <c r="G20" s="42">
        <v>-1107.6468</v>
      </c>
      <c r="H20" s="42">
        <v>-1.6551008532981011</v>
      </c>
      <c r="I20" s="45"/>
    </row>
    <row r="21" spans="1:9" hidden="1" x14ac:dyDescent="0.2">
      <c r="A21" s="41" t="s">
        <v>152</v>
      </c>
      <c r="B21" s="41" t="s">
        <v>151</v>
      </c>
      <c r="C21" s="41" t="s">
        <v>153</v>
      </c>
      <c r="D21" s="44">
        <v>28800</v>
      </c>
      <c r="E21" s="42">
        <v>1068.2496000000001</v>
      </c>
      <c r="F21" s="43">
        <v>1.59623160062879</v>
      </c>
      <c r="G21" s="42">
        <v>-1077.1992</v>
      </c>
      <c r="H21" s="42">
        <v>-1.6096045373778329</v>
      </c>
      <c r="I21" s="45"/>
    </row>
    <row r="22" spans="1:9" hidden="1" x14ac:dyDescent="0.2">
      <c r="A22" s="41" t="s">
        <v>388</v>
      </c>
      <c r="B22" s="41" t="s">
        <v>387</v>
      </c>
      <c r="C22" s="41" t="s">
        <v>168</v>
      </c>
      <c r="D22" s="44">
        <v>78300</v>
      </c>
      <c r="E22" s="42">
        <v>1017.0386999999999</v>
      </c>
      <c r="F22" s="43">
        <v>1.5197097307618199</v>
      </c>
      <c r="G22" s="42">
        <v>-1021.8933</v>
      </c>
      <c r="H22" s="42">
        <v>-1.52696371515687</v>
      </c>
      <c r="I22" s="45"/>
    </row>
    <row r="23" spans="1:9" hidden="1" x14ac:dyDescent="0.2">
      <c r="A23" s="41" t="s">
        <v>390</v>
      </c>
      <c r="B23" s="41" t="s">
        <v>389</v>
      </c>
      <c r="C23" s="41" t="s">
        <v>150</v>
      </c>
      <c r="D23" s="44">
        <v>375000</v>
      </c>
      <c r="E23" s="42">
        <v>994.3125</v>
      </c>
      <c r="F23" s="43">
        <v>1.4857511141592901</v>
      </c>
      <c r="G23" s="42">
        <v>-996</v>
      </c>
      <c r="H23" s="42">
        <v>-1.48827266045901</v>
      </c>
      <c r="I23" s="45"/>
    </row>
    <row r="24" spans="1:9" hidden="1" x14ac:dyDescent="0.2">
      <c r="A24" s="41" t="s">
        <v>392</v>
      </c>
      <c r="B24" s="41" t="s">
        <v>391</v>
      </c>
      <c r="C24" s="41" t="s">
        <v>171</v>
      </c>
      <c r="D24" s="44">
        <v>76000</v>
      </c>
      <c r="E24" s="42">
        <v>978.88</v>
      </c>
      <c r="F24" s="43">
        <v>1.4626911062953001</v>
      </c>
      <c r="G24" s="42">
        <v>-983.21199999999999</v>
      </c>
      <c r="H24" s="42">
        <v>-1.4691641958185</v>
      </c>
      <c r="I24" s="45"/>
    </row>
    <row r="25" spans="1:9" hidden="1" x14ac:dyDescent="0.2">
      <c r="A25" s="41" t="s">
        <v>308</v>
      </c>
      <c r="B25" s="41" t="s">
        <v>307</v>
      </c>
      <c r="C25" s="41" t="s">
        <v>127</v>
      </c>
      <c r="D25" s="44">
        <v>44400</v>
      </c>
      <c r="E25" s="42">
        <v>977.28840000000002</v>
      </c>
      <c r="F25" s="43">
        <v>1.46031285853788</v>
      </c>
      <c r="G25" s="42">
        <v>-980.88480000000004</v>
      </c>
      <c r="H25" s="42">
        <v>-1.4656867780118501</v>
      </c>
      <c r="I25" s="45"/>
    </row>
    <row r="26" spans="1:9" hidden="1" x14ac:dyDescent="0.2">
      <c r="A26" s="41" t="s">
        <v>394</v>
      </c>
      <c r="B26" s="41" t="s">
        <v>393</v>
      </c>
      <c r="C26" s="41" t="s">
        <v>395</v>
      </c>
      <c r="D26" s="44">
        <v>107800</v>
      </c>
      <c r="E26" s="42">
        <v>955.86260000000004</v>
      </c>
      <c r="F26" s="43">
        <v>1.42829736419204</v>
      </c>
      <c r="G26" s="42">
        <v>-961.3646</v>
      </c>
      <c r="H26" s="42">
        <v>-1.4365187258163801</v>
      </c>
      <c r="I26" s="45"/>
    </row>
    <row r="27" spans="1:9" hidden="1" x14ac:dyDescent="0.2">
      <c r="A27" s="41" t="s">
        <v>397</v>
      </c>
      <c r="B27" s="41" t="s">
        <v>396</v>
      </c>
      <c r="C27" s="41" t="s">
        <v>141</v>
      </c>
      <c r="D27" s="44">
        <v>34100</v>
      </c>
      <c r="E27" s="42">
        <v>951.79920000000004</v>
      </c>
      <c r="F27" s="43">
        <v>1.42222563012727</v>
      </c>
      <c r="G27" s="42">
        <v>-955.6866</v>
      </c>
      <c r="H27" s="42">
        <v>-1.42803437625204</v>
      </c>
      <c r="I27" s="45"/>
    </row>
    <row r="28" spans="1:9" hidden="1" x14ac:dyDescent="0.2">
      <c r="A28" s="41" t="s">
        <v>399</v>
      </c>
      <c r="B28" s="41" t="s">
        <v>398</v>
      </c>
      <c r="C28" s="41" t="s">
        <v>127</v>
      </c>
      <c r="D28" s="44">
        <v>1029525</v>
      </c>
      <c r="E28" s="42">
        <v>881.37635250000005</v>
      </c>
      <c r="F28" s="43">
        <v>1.31699631425787</v>
      </c>
      <c r="G28" s="42">
        <v>-884.36197500000003</v>
      </c>
      <c r="H28" s="42">
        <v>-1.32145757966068</v>
      </c>
      <c r="I28" s="45"/>
    </row>
    <row r="29" spans="1:9" hidden="1" x14ac:dyDescent="0.2">
      <c r="A29" s="41" t="s">
        <v>222</v>
      </c>
      <c r="B29" s="41" t="s">
        <v>221</v>
      </c>
      <c r="C29" s="41" t="s">
        <v>174</v>
      </c>
      <c r="D29" s="44">
        <v>40950</v>
      </c>
      <c r="E29" s="42">
        <v>803.47995000000003</v>
      </c>
      <c r="F29" s="43">
        <v>1.20059964137748</v>
      </c>
      <c r="G29" s="42">
        <v>-807.57494999999994</v>
      </c>
      <c r="H29" s="42">
        <v>-1.2067185937314799</v>
      </c>
      <c r="I29" s="45"/>
    </row>
    <row r="30" spans="1:9" hidden="1" x14ac:dyDescent="0.2">
      <c r="A30" s="41" t="s">
        <v>340</v>
      </c>
      <c r="B30" s="41" t="s">
        <v>339</v>
      </c>
      <c r="C30" s="41" t="s">
        <v>220</v>
      </c>
      <c r="D30" s="44">
        <v>32250</v>
      </c>
      <c r="E30" s="42">
        <v>657.86775</v>
      </c>
      <c r="F30" s="43">
        <v>0.98301866116735404</v>
      </c>
      <c r="G30" s="42">
        <v>-663.16224999999997</v>
      </c>
      <c r="H30" s="42">
        <v>-0.99092996598743499</v>
      </c>
      <c r="I30" s="45"/>
    </row>
    <row r="31" spans="1:9" x14ac:dyDescent="0.2">
      <c r="A31" s="41" t="s">
        <v>401</v>
      </c>
      <c r="B31" s="41" t="s">
        <v>1557</v>
      </c>
      <c r="C31" s="41" t="s">
        <v>402</v>
      </c>
      <c r="D31" s="44">
        <v>48513</v>
      </c>
      <c r="E31" s="42">
        <v>650.85040800000002</v>
      </c>
      <c r="F31" s="43">
        <v>0.97253300027609801</v>
      </c>
      <c r="G31" s="42">
        <v>-1093.7255849999999</v>
      </c>
      <c r="H31" s="42">
        <v>-1.63429908253016</v>
      </c>
      <c r="I31" s="45"/>
    </row>
    <row r="32" spans="1:9" hidden="1" x14ac:dyDescent="0.2">
      <c r="A32" s="41" t="s">
        <v>334</v>
      </c>
      <c r="B32" s="41" t="s">
        <v>333</v>
      </c>
      <c r="C32" s="41" t="s">
        <v>204</v>
      </c>
      <c r="D32" s="44">
        <v>32450</v>
      </c>
      <c r="E32" s="42">
        <v>650.42780000000005</v>
      </c>
      <c r="F32" s="43">
        <v>0.97190151841616701</v>
      </c>
      <c r="G32" s="42">
        <v>-656.53390000000002</v>
      </c>
      <c r="H32" s="42">
        <v>-0.98102555625956911</v>
      </c>
      <c r="I32" s="45"/>
    </row>
    <row r="33" spans="1:9" hidden="1" x14ac:dyDescent="0.2">
      <c r="A33" s="41" t="s">
        <v>404</v>
      </c>
      <c r="B33" s="41" t="s">
        <v>403</v>
      </c>
      <c r="C33" s="41" t="s">
        <v>220</v>
      </c>
      <c r="D33" s="44">
        <v>167400</v>
      </c>
      <c r="E33" s="42">
        <v>598.78980000000001</v>
      </c>
      <c r="F33" s="43">
        <v>0.89474145451979903</v>
      </c>
      <c r="G33" s="42">
        <v>-602.64</v>
      </c>
      <c r="H33" s="42">
        <v>-0.900494614557249</v>
      </c>
      <c r="I33" s="45"/>
    </row>
    <row r="34" spans="1:9" hidden="1" x14ac:dyDescent="0.2">
      <c r="A34" s="41" t="s">
        <v>406</v>
      </c>
      <c r="B34" s="41" t="s">
        <v>405</v>
      </c>
      <c r="C34" s="41" t="s">
        <v>407</v>
      </c>
      <c r="D34" s="44">
        <v>96600</v>
      </c>
      <c r="E34" s="42">
        <v>583.85040000000004</v>
      </c>
      <c r="F34" s="43">
        <v>0.87241826116271004</v>
      </c>
      <c r="G34" s="42">
        <v>-586.60350000000005</v>
      </c>
      <c r="H34" s="42">
        <v>-0.87653207989916504</v>
      </c>
      <c r="I34" s="45"/>
    </row>
    <row r="35" spans="1:9" hidden="1" x14ac:dyDescent="0.2">
      <c r="A35" s="41" t="s">
        <v>129</v>
      </c>
      <c r="B35" s="41" t="s">
        <v>128</v>
      </c>
      <c r="C35" s="41" t="s">
        <v>130</v>
      </c>
      <c r="D35" s="44">
        <v>14000</v>
      </c>
      <c r="E35" s="42">
        <v>571.69000000000005</v>
      </c>
      <c r="F35" s="43">
        <v>0.85424758760824604</v>
      </c>
      <c r="G35" s="42">
        <v>-576.10104999999999</v>
      </c>
      <c r="H35" s="42">
        <v>-0.8608387975669991</v>
      </c>
      <c r="I35" s="45"/>
    </row>
    <row r="36" spans="1:9" hidden="1" x14ac:dyDescent="0.2">
      <c r="A36" s="41" t="s">
        <v>147</v>
      </c>
      <c r="B36" s="41" t="s">
        <v>146</v>
      </c>
      <c r="C36" s="41" t="s">
        <v>141</v>
      </c>
      <c r="D36" s="44">
        <v>32200</v>
      </c>
      <c r="E36" s="42">
        <v>522.70259999999996</v>
      </c>
      <c r="F36" s="43">
        <v>0.78104818185827596</v>
      </c>
      <c r="G36" s="42">
        <v>-521.09259999999995</v>
      </c>
      <c r="H36" s="42">
        <v>-0.778642439907133</v>
      </c>
      <c r="I36" s="45"/>
    </row>
    <row r="37" spans="1:9" hidden="1" x14ac:dyDescent="0.2">
      <c r="A37" s="41" t="s">
        <v>409</v>
      </c>
      <c r="B37" s="41" t="s">
        <v>408</v>
      </c>
      <c r="C37" s="41" t="s">
        <v>127</v>
      </c>
      <c r="D37" s="44">
        <v>400000</v>
      </c>
      <c r="E37" s="42">
        <v>494.32</v>
      </c>
      <c r="F37" s="43">
        <v>0.73863749148403501</v>
      </c>
      <c r="G37" s="42">
        <v>-497.64</v>
      </c>
      <c r="H37" s="42">
        <v>-0.74359840035223201</v>
      </c>
      <c r="I37" s="45"/>
    </row>
    <row r="38" spans="1:9" hidden="1" x14ac:dyDescent="0.2">
      <c r="A38" s="41" t="s">
        <v>411</v>
      </c>
      <c r="B38" s="41" t="s">
        <v>410</v>
      </c>
      <c r="C38" s="41" t="s">
        <v>159</v>
      </c>
      <c r="D38" s="44">
        <v>100000</v>
      </c>
      <c r="E38" s="42">
        <v>482.45</v>
      </c>
      <c r="F38" s="43">
        <v>0.72090074803057302</v>
      </c>
      <c r="G38" s="42">
        <v>-484.3</v>
      </c>
      <c r="H38" s="42">
        <v>-0.72366510989989996</v>
      </c>
      <c r="I38" s="45"/>
    </row>
    <row r="39" spans="1:9" hidden="1" x14ac:dyDescent="0.2">
      <c r="A39" s="41" t="s">
        <v>318</v>
      </c>
      <c r="B39" s="41" t="s">
        <v>317</v>
      </c>
      <c r="C39" s="41" t="s">
        <v>220</v>
      </c>
      <c r="D39" s="44">
        <v>150400</v>
      </c>
      <c r="E39" s="42">
        <v>443.60480000000001</v>
      </c>
      <c r="F39" s="43">
        <v>0.66285632117308102</v>
      </c>
      <c r="G39" s="42">
        <v>-446.5376</v>
      </c>
      <c r="H39" s="42">
        <v>-0.66723865657327597</v>
      </c>
      <c r="I39" s="45"/>
    </row>
    <row r="40" spans="1:9" hidden="1" x14ac:dyDescent="0.2">
      <c r="A40" s="41" t="s">
        <v>413</v>
      </c>
      <c r="B40" s="41" t="s">
        <v>412</v>
      </c>
      <c r="C40" s="41" t="s">
        <v>414</v>
      </c>
      <c r="D40" s="44">
        <v>29500</v>
      </c>
      <c r="E40" s="42">
        <v>437.30799999999999</v>
      </c>
      <c r="F40" s="43">
        <v>0.65344732991968901</v>
      </c>
      <c r="G40" s="42">
        <v>-439.92199999999997</v>
      </c>
      <c r="H40" s="42">
        <v>-0.65735329852856406</v>
      </c>
      <c r="I40" s="45"/>
    </row>
    <row r="41" spans="1:9" hidden="1" x14ac:dyDescent="0.2">
      <c r="A41" s="41" t="s">
        <v>176</v>
      </c>
      <c r="B41" s="41" t="s">
        <v>175</v>
      </c>
      <c r="C41" s="41" t="s">
        <v>177</v>
      </c>
      <c r="D41" s="44">
        <v>231000</v>
      </c>
      <c r="E41" s="42">
        <v>415.98480000000001</v>
      </c>
      <c r="F41" s="43">
        <v>0.62158514558886602</v>
      </c>
      <c r="G41" s="42">
        <v>-418.24860000000001</v>
      </c>
      <c r="H41" s="42">
        <v>-0.62496782796712602</v>
      </c>
      <c r="I41" s="45"/>
    </row>
    <row r="42" spans="1:9" hidden="1" x14ac:dyDescent="0.2">
      <c r="A42" s="41" t="s">
        <v>416</v>
      </c>
      <c r="B42" s="41" t="s">
        <v>415</v>
      </c>
      <c r="C42" s="41" t="s">
        <v>165</v>
      </c>
      <c r="D42" s="44">
        <v>34000</v>
      </c>
      <c r="E42" s="42">
        <v>376.72</v>
      </c>
      <c r="F42" s="43">
        <v>0.56291373157441704</v>
      </c>
      <c r="G42" s="42">
        <v>-379.06599999999997</v>
      </c>
      <c r="H42" s="42">
        <v>-0.56641924127465504</v>
      </c>
      <c r="I42" s="45"/>
    </row>
    <row r="43" spans="1:9" hidden="1" x14ac:dyDescent="0.2">
      <c r="A43" s="41" t="s">
        <v>267</v>
      </c>
      <c r="B43" s="41" t="s">
        <v>266</v>
      </c>
      <c r="C43" s="41" t="s">
        <v>150</v>
      </c>
      <c r="D43" s="44">
        <v>8800</v>
      </c>
      <c r="E43" s="42">
        <v>376.55200000000002</v>
      </c>
      <c r="F43" s="43">
        <v>0.56266269763168897</v>
      </c>
      <c r="G43" s="42">
        <v>-377.90719999999999</v>
      </c>
      <c r="H43" s="42">
        <v>-0.56468770476969499</v>
      </c>
      <c r="I43" s="45"/>
    </row>
    <row r="44" spans="1:9" hidden="1" x14ac:dyDescent="0.2">
      <c r="A44" s="41" t="s">
        <v>214</v>
      </c>
      <c r="B44" s="41" t="s">
        <v>213</v>
      </c>
      <c r="C44" s="41" t="s">
        <v>189</v>
      </c>
      <c r="D44" s="44">
        <v>8400</v>
      </c>
      <c r="E44" s="42">
        <v>368.6508</v>
      </c>
      <c r="F44" s="43">
        <v>0.55085633222524399</v>
      </c>
      <c r="G44" s="42">
        <v>-370.58280000000002</v>
      </c>
      <c r="H44" s="42">
        <v>-0.55374322256661701</v>
      </c>
      <c r="I44" s="45"/>
    </row>
    <row r="45" spans="1:9" hidden="1" x14ac:dyDescent="0.2">
      <c r="A45" s="41" t="s">
        <v>246</v>
      </c>
      <c r="B45" s="41" t="s">
        <v>245</v>
      </c>
      <c r="C45" s="41" t="s">
        <v>220</v>
      </c>
      <c r="D45" s="44">
        <v>38350</v>
      </c>
      <c r="E45" s="42">
        <v>364.90025000000003</v>
      </c>
      <c r="F45" s="43">
        <v>0.54525207416632404</v>
      </c>
      <c r="G45" s="42">
        <v>-366.70269999999999</v>
      </c>
      <c r="H45" s="42">
        <v>-0.54794538446436103</v>
      </c>
      <c r="I45" s="45"/>
    </row>
    <row r="46" spans="1:9" hidden="1" x14ac:dyDescent="0.2">
      <c r="A46" s="41" t="s">
        <v>161</v>
      </c>
      <c r="B46" s="41" t="s">
        <v>160</v>
      </c>
      <c r="C46" s="41" t="s">
        <v>162</v>
      </c>
      <c r="D46" s="44">
        <v>5125</v>
      </c>
      <c r="E46" s="42">
        <v>360.92812500000002</v>
      </c>
      <c r="F46" s="43">
        <v>0.53931672773919004</v>
      </c>
      <c r="G46" s="42">
        <v>-363.28562499999998</v>
      </c>
      <c r="H46" s="42">
        <v>-0.542839421310507</v>
      </c>
      <c r="I46" s="45"/>
    </row>
    <row r="47" spans="1:9" hidden="1" x14ac:dyDescent="0.2">
      <c r="A47" s="41" t="s">
        <v>418</v>
      </c>
      <c r="B47" s="41" t="s">
        <v>417</v>
      </c>
      <c r="C47" s="41" t="s">
        <v>177</v>
      </c>
      <c r="D47" s="44">
        <v>211500</v>
      </c>
      <c r="E47" s="42">
        <v>310.88385</v>
      </c>
      <c r="F47" s="43">
        <v>0.46453808688076398</v>
      </c>
      <c r="G47" s="42">
        <v>-312.72390000000001</v>
      </c>
      <c r="H47" s="42">
        <v>-0.467287580965982</v>
      </c>
      <c r="I47" s="45"/>
    </row>
    <row r="48" spans="1:9" hidden="1" x14ac:dyDescent="0.2">
      <c r="A48" s="41" t="s">
        <v>419</v>
      </c>
      <c r="B48" s="21" t="s">
        <v>1071</v>
      </c>
      <c r="C48" s="21" t="s">
        <v>253</v>
      </c>
      <c r="D48" s="44">
        <v>2625</v>
      </c>
      <c r="E48" s="42">
        <v>292.32</v>
      </c>
      <c r="F48" s="43">
        <v>0.43679906034676602</v>
      </c>
      <c r="G48" s="42">
        <v>-293.86874999999998</v>
      </c>
      <c r="H48" s="42">
        <v>-0.43911327949907197</v>
      </c>
      <c r="I48" s="45"/>
    </row>
    <row r="49" spans="1:9" hidden="1" x14ac:dyDescent="0.2">
      <c r="A49" s="41" t="s">
        <v>346</v>
      </c>
      <c r="B49" s="41" t="s">
        <v>345</v>
      </c>
      <c r="C49" s="41" t="s">
        <v>177</v>
      </c>
      <c r="D49" s="44">
        <v>24975</v>
      </c>
      <c r="E49" s="42">
        <v>290.90879999999999</v>
      </c>
      <c r="F49" s="43">
        <v>0.43469037522784998</v>
      </c>
      <c r="G49" s="42">
        <v>-292.781925</v>
      </c>
      <c r="H49" s="42">
        <v>-0.43748929162054301</v>
      </c>
      <c r="I49" s="45"/>
    </row>
    <row r="50" spans="1:9" hidden="1" x14ac:dyDescent="0.2">
      <c r="A50" s="41" t="s">
        <v>421</v>
      </c>
      <c r="B50" s="41" t="s">
        <v>420</v>
      </c>
      <c r="C50" s="41" t="s">
        <v>422</v>
      </c>
      <c r="D50" s="44">
        <v>53100</v>
      </c>
      <c r="E50" s="42">
        <v>289.66050000000001</v>
      </c>
      <c r="F50" s="43">
        <v>0.43282510337840202</v>
      </c>
      <c r="G50" s="42">
        <v>-291.51900000000001</v>
      </c>
      <c r="H50" s="42">
        <v>-0.43560216636983001</v>
      </c>
      <c r="I50" s="45"/>
    </row>
    <row r="51" spans="1:9" hidden="1" x14ac:dyDescent="0.2">
      <c r="A51" s="41" t="s">
        <v>424</v>
      </c>
      <c r="B51" s="41" t="s">
        <v>423</v>
      </c>
      <c r="C51" s="41" t="s">
        <v>127</v>
      </c>
      <c r="D51" s="44">
        <v>192400</v>
      </c>
      <c r="E51" s="42">
        <v>276.76740000000001</v>
      </c>
      <c r="F51" s="43">
        <v>0.41355959309871898</v>
      </c>
      <c r="G51" s="42">
        <v>-278.6628</v>
      </c>
      <c r="H51" s="42">
        <v>-0.41639179390256797</v>
      </c>
      <c r="I51" s="45"/>
    </row>
    <row r="52" spans="1:9" hidden="1" x14ac:dyDescent="0.2">
      <c r="A52" s="41" t="s">
        <v>426</v>
      </c>
      <c r="B52" s="41" t="s">
        <v>425</v>
      </c>
      <c r="C52" s="41" t="s">
        <v>127</v>
      </c>
      <c r="D52" s="44">
        <v>1244000</v>
      </c>
      <c r="E52" s="42">
        <v>268.70400000000001</v>
      </c>
      <c r="F52" s="43">
        <v>0.401510860397569</v>
      </c>
      <c r="G52" s="42">
        <v>-271.81400000000002</v>
      </c>
      <c r="H52" s="42">
        <v>-0.40615797683735599</v>
      </c>
      <c r="I52" s="45"/>
    </row>
    <row r="53" spans="1:9" hidden="1" x14ac:dyDescent="0.2">
      <c r="A53" s="41" t="s">
        <v>428</v>
      </c>
      <c r="B53" s="41" t="s">
        <v>427</v>
      </c>
      <c r="C53" s="41" t="s">
        <v>429</v>
      </c>
      <c r="D53" s="44">
        <v>310500</v>
      </c>
      <c r="E53" s="42">
        <v>258.24284999999998</v>
      </c>
      <c r="F53" s="43">
        <v>0.38587929057632298</v>
      </c>
      <c r="G53" s="42">
        <v>-259.26749999999998</v>
      </c>
      <c r="H53" s="42">
        <v>-0.38741037348951501</v>
      </c>
      <c r="I53" s="45"/>
    </row>
    <row r="54" spans="1:9" hidden="1" x14ac:dyDescent="0.2">
      <c r="A54" s="41" t="s">
        <v>431</v>
      </c>
      <c r="B54" s="41" t="s">
        <v>430</v>
      </c>
      <c r="C54" s="41" t="s">
        <v>127</v>
      </c>
      <c r="D54" s="44">
        <v>28700</v>
      </c>
      <c r="E54" s="42">
        <v>248.02539999999999</v>
      </c>
      <c r="F54" s="43">
        <v>0.37061186939699903</v>
      </c>
      <c r="G54" s="42">
        <v>-250.01655</v>
      </c>
      <c r="H54" s="42">
        <v>-0.37358714460570597</v>
      </c>
      <c r="I54" s="45"/>
    </row>
    <row r="55" spans="1:9" hidden="1" x14ac:dyDescent="0.2">
      <c r="A55" s="41" t="s">
        <v>433</v>
      </c>
      <c r="B55" s="41" t="s">
        <v>432</v>
      </c>
      <c r="C55" s="41" t="s">
        <v>253</v>
      </c>
      <c r="D55" s="44">
        <v>9375</v>
      </c>
      <c r="E55" s="42">
        <v>246.76875000000001</v>
      </c>
      <c r="F55" s="43">
        <v>0.36873412056289701</v>
      </c>
      <c r="G55" s="42">
        <v>-249.86250000000001</v>
      </c>
      <c r="H55" s="42">
        <v>-0.373356955445723</v>
      </c>
      <c r="I55" s="45"/>
    </row>
    <row r="56" spans="1:9" hidden="1" x14ac:dyDescent="0.2">
      <c r="A56" s="41" t="s">
        <v>435</v>
      </c>
      <c r="B56" s="41" t="s">
        <v>434</v>
      </c>
      <c r="C56" s="41" t="s">
        <v>220</v>
      </c>
      <c r="D56" s="44">
        <v>23925</v>
      </c>
      <c r="E56" s="42">
        <v>238.34084999999999</v>
      </c>
      <c r="F56" s="43">
        <v>0.35614073386100698</v>
      </c>
      <c r="G56" s="42">
        <v>-238.96289999999999</v>
      </c>
      <c r="H56" s="42">
        <v>-0.35707023186144699</v>
      </c>
      <c r="I56" s="45"/>
    </row>
    <row r="57" spans="1:9" hidden="1" x14ac:dyDescent="0.2">
      <c r="A57" s="41" t="s">
        <v>437</v>
      </c>
      <c r="B57" s="41" t="s">
        <v>436</v>
      </c>
      <c r="C57" s="41" t="s">
        <v>207</v>
      </c>
      <c r="D57" s="44">
        <v>18150</v>
      </c>
      <c r="E57" s="42">
        <v>216.34800000000001</v>
      </c>
      <c r="F57" s="43">
        <v>0.32327792524596999</v>
      </c>
      <c r="G57" s="42">
        <v>-217.52775</v>
      </c>
      <c r="H57" s="42">
        <v>-0.32504076628128797</v>
      </c>
      <c r="I57" s="45"/>
    </row>
    <row r="58" spans="1:9" hidden="1" x14ac:dyDescent="0.2">
      <c r="A58" s="41" t="s">
        <v>439</v>
      </c>
      <c r="B58" s="41" t="s">
        <v>438</v>
      </c>
      <c r="C58" s="41" t="s">
        <v>220</v>
      </c>
      <c r="D58" s="44">
        <v>69000</v>
      </c>
      <c r="E58" s="42">
        <v>212.89949999999999</v>
      </c>
      <c r="F58" s="43">
        <v>0.31812500529658</v>
      </c>
      <c r="G58" s="42">
        <v>-214.107</v>
      </c>
      <c r="H58" s="42">
        <v>-0.319929311759938</v>
      </c>
      <c r="I58" s="45"/>
    </row>
    <row r="59" spans="1:9" hidden="1" x14ac:dyDescent="0.2">
      <c r="A59" s="41" t="s">
        <v>265</v>
      </c>
      <c r="B59" s="41" t="s">
        <v>264</v>
      </c>
      <c r="C59" s="41" t="s">
        <v>165</v>
      </c>
      <c r="D59" s="44">
        <v>13875</v>
      </c>
      <c r="E59" s="42">
        <v>209.69287499999999</v>
      </c>
      <c r="F59" s="43">
        <v>0.313333506983483</v>
      </c>
      <c r="G59" s="42">
        <v>-210.40049999999999</v>
      </c>
      <c r="H59" s="42">
        <v>-0.31439087539850102</v>
      </c>
      <c r="I59" s="45"/>
    </row>
    <row r="60" spans="1:9" hidden="1" x14ac:dyDescent="0.2">
      <c r="A60" s="41" t="s">
        <v>134</v>
      </c>
      <c r="B60" s="41" t="s">
        <v>133</v>
      </c>
      <c r="C60" s="41" t="s">
        <v>135</v>
      </c>
      <c r="D60" s="44">
        <v>8550</v>
      </c>
      <c r="E60" s="42">
        <v>180.02879999999999</v>
      </c>
      <c r="F60" s="43">
        <v>0.26900797302735302</v>
      </c>
      <c r="G60" s="42">
        <v>-2106.5532750000002</v>
      </c>
      <c r="H60" s="42">
        <v>-3.1477165130350402</v>
      </c>
      <c r="I60" s="45"/>
    </row>
    <row r="61" spans="1:9" hidden="1" x14ac:dyDescent="0.2">
      <c r="A61" s="41" t="s">
        <v>441</v>
      </c>
      <c r="B61" s="41" t="s">
        <v>440</v>
      </c>
      <c r="C61" s="41" t="s">
        <v>442</v>
      </c>
      <c r="D61" s="44">
        <v>60375</v>
      </c>
      <c r="E61" s="42">
        <v>173.54793749999999</v>
      </c>
      <c r="F61" s="43">
        <v>0.25932394644608397</v>
      </c>
      <c r="G61" s="42">
        <v>-175.2345</v>
      </c>
      <c r="H61" s="42">
        <v>-0.26184409188675151</v>
      </c>
      <c r="I61" s="45"/>
    </row>
    <row r="62" spans="1:9" hidden="1" x14ac:dyDescent="0.2">
      <c r="A62" s="41" t="s">
        <v>328</v>
      </c>
      <c r="B62" s="41" t="s">
        <v>327</v>
      </c>
      <c r="C62" s="41" t="s">
        <v>138</v>
      </c>
      <c r="D62" s="44">
        <v>34425</v>
      </c>
      <c r="E62" s="42">
        <v>171.79796250000001</v>
      </c>
      <c r="F62" s="43">
        <v>0.256709046898908</v>
      </c>
      <c r="G62" s="42">
        <v>-172.50367499999999</v>
      </c>
      <c r="H62" s="42">
        <v>-0.25776355756145303</v>
      </c>
      <c r="I62" s="45"/>
    </row>
    <row r="63" spans="1:9" hidden="1" x14ac:dyDescent="0.2">
      <c r="A63" s="41" t="s">
        <v>206</v>
      </c>
      <c r="B63" s="41" t="s">
        <v>205</v>
      </c>
      <c r="C63" s="41" t="s">
        <v>207</v>
      </c>
      <c r="D63" s="44">
        <v>21600</v>
      </c>
      <c r="E63" s="42">
        <v>162.12960000000001</v>
      </c>
      <c r="F63" s="43">
        <v>0.242262099529273</v>
      </c>
      <c r="G63" s="42">
        <v>-162.756</v>
      </c>
      <c r="H63" s="42">
        <v>-0.24319809751572999</v>
      </c>
      <c r="I63" s="45"/>
    </row>
    <row r="64" spans="1:9" hidden="1" x14ac:dyDescent="0.2">
      <c r="A64" s="41" t="s">
        <v>444</v>
      </c>
      <c r="B64" s="41" t="s">
        <v>443</v>
      </c>
      <c r="C64" s="41" t="s">
        <v>220</v>
      </c>
      <c r="D64" s="44">
        <v>44800</v>
      </c>
      <c r="E64" s="42">
        <v>159.84639999999999</v>
      </c>
      <c r="F64" s="43">
        <v>0.23885042870762599</v>
      </c>
      <c r="G64" s="42">
        <v>-160.78720000000001</v>
      </c>
      <c r="H64" s="42">
        <v>-0.24025621878690301</v>
      </c>
      <c r="I64" s="45"/>
    </row>
    <row r="65" spans="1:9" hidden="1" x14ac:dyDescent="0.2">
      <c r="A65" s="41" t="s">
        <v>342</v>
      </c>
      <c r="B65" s="41" t="s">
        <v>341</v>
      </c>
      <c r="C65" s="41" t="s">
        <v>127</v>
      </c>
      <c r="D65" s="44">
        <v>104400</v>
      </c>
      <c r="E65" s="42">
        <v>152.23607999999999</v>
      </c>
      <c r="F65" s="43">
        <v>0.22747871064201899</v>
      </c>
      <c r="G65" s="42">
        <v>-153.18611999999999</v>
      </c>
      <c r="H65" s="42">
        <v>-0.228898307588146</v>
      </c>
      <c r="I65" s="45"/>
    </row>
    <row r="66" spans="1:9" hidden="1" x14ac:dyDescent="0.2">
      <c r="A66" s="41" t="s">
        <v>446</v>
      </c>
      <c r="B66" s="41" t="s">
        <v>445</v>
      </c>
      <c r="C66" s="41" t="s">
        <v>395</v>
      </c>
      <c r="D66" s="44">
        <v>23275</v>
      </c>
      <c r="E66" s="42">
        <v>142.54773750000001</v>
      </c>
      <c r="F66" s="43">
        <v>0.21300190816419501</v>
      </c>
      <c r="G66" s="42">
        <v>-144.2468125</v>
      </c>
      <c r="H66" s="42">
        <v>-0.215540750403722</v>
      </c>
      <c r="I66" s="45"/>
    </row>
    <row r="67" spans="1:9" hidden="1" x14ac:dyDescent="0.2">
      <c r="A67" s="41" t="s">
        <v>201</v>
      </c>
      <c r="B67" s="41" t="s">
        <v>200</v>
      </c>
      <c r="C67" s="41" t="s">
        <v>153</v>
      </c>
      <c r="D67" s="44">
        <v>850</v>
      </c>
      <c r="E67" s="42">
        <v>141.92449999999999</v>
      </c>
      <c r="F67" s="43">
        <v>0.21207063574228399</v>
      </c>
      <c r="G67" s="42">
        <v>-142.86799999999999</v>
      </c>
      <c r="H67" s="42">
        <v>-0.21348046029564099</v>
      </c>
      <c r="I67" s="45"/>
    </row>
    <row r="68" spans="1:9" hidden="1" x14ac:dyDescent="0.2">
      <c r="A68" s="41" t="s">
        <v>448</v>
      </c>
      <c r="B68" s="41" t="s">
        <v>447</v>
      </c>
      <c r="C68" s="41" t="s">
        <v>165</v>
      </c>
      <c r="D68" s="44">
        <v>2200</v>
      </c>
      <c r="E68" s="42">
        <v>140.63499999999999</v>
      </c>
      <c r="F68" s="43">
        <v>0.210143800806881</v>
      </c>
      <c r="G68" s="42">
        <v>-141.416</v>
      </c>
      <c r="H68" s="42">
        <v>-0.21131080979063399</v>
      </c>
      <c r="I68" s="45"/>
    </row>
    <row r="69" spans="1:9" hidden="1" x14ac:dyDescent="0.2">
      <c r="A69" s="41" t="s">
        <v>263</v>
      </c>
      <c r="B69" s="41" t="s">
        <v>262</v>
      </c>
      <c r="C69" s="41" t="s">
        <v>159</v>
      </c>
      <c r="D69" s="44">
        <v>36250</v>
      </c>
      <c r="E69" s="42">
        <v>137.60499999999999</v>
      </c>
      <c r="F69" s="43">
        <v>0.20561622433982199</v>
      </c>
      <c r="G69" s="42">
        <v>-138.49312499999999</v>
      </c>
      <c r="H69" s="42">
        <v>-0.206943304818306</v>
      </c>
      <c r="I69" s="45"/>
    </row>
    <row r="70" spans="1:9" hidden="1" x14ac:dyDescent="0.2">
      <c r="A70" s="41" t="s">
        <v>450</v>
      </c>
      <c r="B70" s="41" t="s">
        <v>449</v>
      </c>
      <c r="C70" s="41" t="s">
        <v>165</v>
      </c>
      <c r="D70" s="44">
        <v>6375</v>
      </c>
      <c r="E70" s="42">
        <v>129.744</v>
      </c>
      <c r="F70" s="43">
        <v>0.19386992776967299</v>
      </c>
      <c r="G70" s="42">
        <v>-130.2285</v>
      </c>
      <c r="H70" s="42">
        <v>-0.194593891729505</v>
      </c>
      <c r="I70" s="45"/>
    </row>
    <row r="71" spans="1:9" hidden="1" x14ac:dyDescent="0.2">
      <c r="A71" s="41" t="s">
        <v>242</v>
      </c>
      <c r="B71" s="41" t="s">
        <v>241</v>
      </c>
      <c r="C71" s="41" t="s">
        <v>183</v>
      </c>
      <c r="D71" s="44">
        <v>46800</v>
      </c>
      <c r="E71" s="42">
        <v>118.053</v>
      </c>
      <c r="F71" s="43">
        <v>0.17640065500518901</v>
      </c>
      <c r="G71" s="42">
        <v>-118.8954</v>
      </c>
      <c r="H71" s="42">
        <v>-0.17765941091801099</v>
      </c>
      <c r="I71" s="45"/>
    </row>
    <row r="72" spans="1:9" hidden="1" x14ac:dyDescent="0.2">
      <c r="A72" s="41" t="s">
        <v>155</v>
      </c>
      <c r="B72" s="41" t="s">
        <v>154</v>
      </c>
      <c r="C72" s="41" t="s">
        <v>156</v>
      </c>
      <c r="D72" s="44">
        <v>800</v>
      </c>
      <c r="E72" s="42">
        <v>94.272000000000006</v>
      </c>
      <c r="F72" s="43">
        <v>0.14086590386224099</v>
      </c>
      <c r="G72" s="42">
        <v>-94.855999999999995</v>
      </c>
      <c r="H72" s="42">
        <v>-0.141738545663153</v>
      </c>
      <c r="I72" s="45"/>
    </row>
    <row r="73" spans="1:9" hidden="1" x14ac:dyDescent="0.2">
      <c r="A73" s="41" t="s">
        <v>452</v>
      </c>
      <c r="B73" s="41" t="s">
        <v>451</v>
      </c>
      <c r="C73" s="41" t="s">
        <v>217</v>
      </c>
      <c r="D73" s="44">
        <v>19125</v>
      </c>
      <c r="E73" s="42">
        <v>93.683812500000002</v>
      </c>
      <c r="F73" s="43">
        <v>0.13998700489088201</v>
      </c>
      <c r="G73" s="42">
        <v>-94.582687500000006</v>
      </c>
      <c r="H73" s="42">
        <v>-0.141330148553201</v>
      </c>
      <c r="I73" s="45"/>
    </row>
    <row r="74" spans="1:9" hidden="1" x14ac:dyDescent="0.2">
      <c r="A74" s="41" t="s">
        <v>454</v>
      </c>
      <c r="B74" s="41" t="s">
        <v>453</v>
      </c>
      <c r="C74" s="41" t="s">
        <v>442</v>
      </c>
      <c r="D74" s="44">
        <v>14450</v>
      </c>
      <c r="E74" s="42">
        <v>93.621549999999999</v>
      </c>
      <c r="F74" s="43">
        <v>0.139893969171482</v>
      </c>
      <c r="G74" s="42">
        <v>-94.517449999999997</v>
      </c>
      <c r="H74" s="42">
        <v>-0.141232667441066</v>
      </c>
      <c r="I74" s="45"/>
    </row>
    <row r="75" spans="1:9" hidden="1" x14ac:dyDescent="0.2">
      <c r="A75" s="41" t="s">
        <v>456</v>
      </c>
      <c r="B75" s="41" t="s">
        <v>455</v>
      </c>
      <c r="C75" s="41" t="s">
        <v>162</v>
      </c>
      <c r="D75" s="44">
        <v>8400</v>
      </c>
      <c r="E75" s="42">
        <v>87.788399999999996</v>
      </c>
      <c r="F75" s="43">
        <v>0.13117778677253</v>
      </c>
      <c r="G75" s="42">
        <v>-88.258799999999994</v>
      </c>
      <c r="H75" s="42">
        <v>-0.131880681812169</v>
      </c>
      <c r="I75" s="45"/>
    </row>
    <row r="76" spans="1:9" hidden="1" x14ac:dyDescent="0.2">
      <c r="A76" s="41" t="s">
        <v>458</v>
      </c>
      <c r="B76" s="41" t="s">
        <v>457</v>
      </c>
      <c r="C76" s="41" t="s">
        <v>165</v>
      </c>
      <c r="D76" s="44">
        <v>5500</v>
      </c>
      <c r="E76" s="42">
        <v>65.064999999999998</v>
      </c>
      <c r="F76" s="43">
        <v>9.7223354069041798E-2</v>
      </c>
      <c r="G76" s="42">
        <v>-65.422499999999999</v>
      </c>
      <c r="H76" s="42">
        <v>-9.77575483221685E-2</v>
      </c>
      <c r="I76" s="45"/>
    </row>
    <row r="77" spans="1:9" hidden="1" x14ac:dyDescent="0.2">
      <c r="A77" s="41" t="s">
        <v>460</v>
      </c>
      <c r="B77" s="41" t="s">
        <v>459</v>
      </c>
      <c r="C77" s="41" t="s">
        <v>183</v>
      </c>
      <c r="D77" s="44">
        <v>10575</v>
      </c>
      <c r="E77" s="42">
        <v>51.325762500000003</v>
      </c>
      <c r="F77" s="43">
        <v>7.6693503118436201E-2</v>
      </c>
      <c r="G77" s="42">
        <v>-51.648299999999999</v>
      </c>
      <c r="H77" s="42">
        <v>-7.7175454667856705E-2</v>
      </c>
      <c r="I77" s="45"/>
    </row>
    <row r="78" spans="1:9" hidden="1" x14ac:dyDescent="0.2">
      <c r="A78" s="41" t="s">
        <v>462</v>
      </c>
      <c r="B78" s="41" t="s">
        <v>461</v>
      </c>
      <c r="C78" s="41" t="s">
        <v>220</v>
      </c>
      <c r="D78" s="44">
        <v>9000</v>
      </c>
      <c r="E78" s="42">
        <v>48.5595</v>
      </c>
      <c r="F78" s="43">
        <v>7.2560016320842802E-2</v>
      </c>
      <c r="G78" s="42">
        <v>-49.05</v>
      </c>
      <c r="H78" s="42">
        <v>-7.3292945778629104E-2</v>
      </c>
      <c r="I78" s="45"/>
    </row>
    <row r="79" spans="1:9" hidden="1" x14ac:dyDescent="0.2">
      <c r="A79" s="41" t="s">
        <v>464</v>
      </c>
      <c r="B79" s="41" t="s">
        <v>463</v>
      </c>
      <c r="C79" s="41" t="s">
        <v>220</v>
      </c>
      <c r="D79" s="44">
        <v>19425</v>
      </c>
      <c r="E79" s="42">
        <v>44.314252500000002</v>
      </c>
      <c r="F79" s="43">
        <v>6.6216556691192197E-2</v>
      </c>
      <c r="G79" s="42">
        <v>-44.555122500000003</v>
      </c>
      <c r="H79" s="42">
        <v>-6.6576476606578505E-2</v>
      </c>
      <c r="I79" s="45"/>
    </row>
    <row r="80" spans="1:9" hidden="1" x14ac:dyDescent="0.2">
      <c r="A80" s="41" t="s">
        <v>466</v>
      </c>
      <c r="B80" s="41" t="s">
        <v>465</v>
      </c>
      <c r="C80" s="41" t="s">
        <v>186</v>
      </c>
      <c r="D80" s="44">
        <v>500</v>
      </c>
      <c r="E80" s="42">
        <v>38.094999999999999</v>
      </c>
      <c r="F80" s="43">
        <v>5.6923440763239103E-2</v>
      </c>
      <c r="G80" s="42">
        <v>-38.340000000000003</v>
      </c>
      <c r="H80" s="42">
        <v>-5.7289531929717398E-2</v>
      </c>
      <c r="I80" s="45"/>
    </row>
    <row r="81" spans="1:9" hidden="1" x14ac:dyDescent="0.2">
      <c r="A81" s="41" t="s">
        <v>468</v>
      </c>
      <c r="B81" s="41" t="s">
        <v>467</v>
      </c>
      <c r="C81" s="41" t="s">
        <v>232</v>
      </c>
      <c r="D81" s="44">
        <v>30750</v>
      </c>
      <c r="E81" s="42">
        <v>36.881549999999997</v>
      </c>
      <c r="F81" s="43">
        <v>5.5110243514409699E-2</v>
      </c>
      <c r="G81" s="42">
        <v>-37.321275</v>
      </c>
      <c r="H81" s="42">
        <v>-5.57673024457555E-2</v>
      </c>
      <c r="I81" s="45"/>
    </row>
    <row r="82" spans="1:9" hidden="1" x14ac:dyDescent="0.2">
      <c r="A82" s="41" t="s">
        <v>261</v>
      </c>
      <c r="B82" s="41" t="s">
        <v>260</v>
      </c>
      <c r="C82" s="41" t="s">
        <v>183</v>
      </c>
      <c r="D82" s="44">
        <v>875</v>
      </c>
      <c r="E82" s="42">
        <v>35.450625000000002</v>
      </c>
      <c r="F82" s="43">
        <v>5.2972084320968699E-2</v>
      </c>
      <c r="G82" s="42">
        <v>-35.570500000000003</v>
      </c>
      <c r="H82" s="42">
        <v>-5.3151207498852701E-2</v>
      </c>
      <c r="I82" s="45"/>
    </row>
    <row r="83" spans="1:9" hidden="1" x14ac:dyDescent="0.2">
      <c r="A83" s="41" t="s">
        <v>470</v>
      </c>
      <c r="B83" s="41" t="s">
        <v>469</v>
      </c>
      <c r="C83" s="41" t="s">
        <v>180</v>
      </c>
      <c r="D83" s="44">
        <v>11400</v>
      </c>
      <c r="E83" s="42">
        <v>32.3874</v>
      </c>
      <c r="F83" s="43">
        <v>4.8394861408986203E-2</v>
      </c>
      <c r="G83" s="42">
        <v>-32.609700000000004</v>
      </c>
      <c r="H83" s="42">
        <v>-4.8727033108203102E-2</v>
      </c>
      <c r="I83" s="45"/>
    </row>
    <row r="84" spans="1:9" hidden="1" x14ac:dyDescent="0.2">
      <c r="A84" s="41" t="s">
        <v>472</v>
      </c>
      <c r="B84" s="41" t="s">
        <v>471</v>
      </c>
      <c r="C84" s="41" t="s">
        <v>270</v>
      </c>
      <c r="D84" s="44">
        <v>4200</v>
      </c>
      <c r="E84" s="42">
        <v>17.822700000000001</v>
      </c>
      <c r="F84" s="43">
        <v>2.6631563399159501E-2</v>
      </c>
      <c r="G84" s="42">
        <v>-17.917200000000001</v>
      </c>
      <c r="H84" s="42">
        <v>-2.6772769991944001E-2</v>
      </c>
      <c r="I84" s="45"/>
    </row>
    <row r="85" spans="1:9" hidden="1" x14ac:dyDescent="0.2">
      <c r="A85" s="41" t="s">
        <v>240</v>
      </c>
      <c r="B85" s="41" t="s">
        <v>239</v>
      </c>
      <c r="C85" s="41" t="s">
        <v>232</v>
      </c>
      <c r="D85" s="44">
        <v>600</v>
      </c>
      <c r="E85" s="42">
        <v>15.6846</v>
      </c>
      <c r="F85" s="43">
        <v>2.34367082030476E-2</v>
      </c>
      <c r="G85" s="42">
        <v>-15.7902</v>
      </c>
      <c r="H85" s="42">
        <v>-2.3594500967048099E-2</v>
      </c>
      <c r="I85" s="45"/>
    </row>
    <row r="86" spans="1:9" hidden="1" x14ac:dyDescent="0.2">
      <c r="A86" s="41" t="s">
        <v>196</v>
      </c>
      <c r="B86" s="41" t="s">
        <v>195</v>
      </c>
      <c r="C86" s="41" t="s">
        <v>197</v>
      </c>
      <c r="D86" s="44">
        <v>300</v>
      </c>
      <c r="E86" s="42">
        <v>15.1785</v>
      </c>
      <c r="F86" s="43">
        <v>2.2680468450579399E-2</v>
      </c>
      <c r="G86" s="42">
        <v>-15.321</v>
      </c>
      <c r="H86" s="42">
        <v>-2.2893399027000501E-2</v>
      </c>
      <c r="I86" s="45"/>
    </row>
    <row r="87" spans="1:9" hidden="1" x14ac:dyDescent="0.2">
      <c r="A87" s="41" t="s">
        <v>330</v>
      </c>
      <c r="B87" s="41" t="s">
        <v>329</v>
      </c>
      <c r="C87" s="41" t="s">
        <v>159</v>
      </c>
      <c r="D87" s="44">
        <v>5700</v>
      </c>
      <c r="E87" s="42">
        <v>15.0822</v>
      </c>
      <c r="F87" s="43">
        <v>2.2536572208408601E-2</v>
      </c>
      <c r="G87" s="42">
        <v>-15.11735</v>
      </c>
      <c r="H87" s="42">
        <v>-2.2589095083925773E-2</v>
      </c>
      <c r="I87" s="45"/>
    </row>
    <row r="88" spans="1:9" hidden="1" x14ac:dyDescent="0.2">
      <c r="A88" s="41" t="s">
        <v>474</v>
      </c>
      <c r="B88" s="41" t="s">
        <v>473</v>
      </c>
      <c r="C88" s="41" t="s">
        <v>414</v>
      </c>
      <c r="D88" s="44">
        <v>100</v>
      </c>
      <c r="E88" s="42">
        <v>12.252000000000001</v>
      </c>
      <c r="F88" s="43">
        <v>1.8307546823236799E-2</v>
      </c>
      <c r="G88" s="42">
        <v>-12.298</v>
      </c>
      <c r="H88" s="42">
        <v>-1.8376282307555201E-2</v>
      </c>
      <c r="I88" s="45"/>
    </row>
    <row r="89" spans="1:9" hidden="1" x14ac:dyDescent="0.2">
      <c r="A89" s="41" t="s">
        <v>476</v>
      </c>
      <c r="B89" s="41" t="s">
        <v>475</v>
      </c>
      <c r="C89" s="41" t="s">
        <v>210</v>
      </c>
      <c r="D89" s="44">
        <v>1000</v>
      </c>
      <c r="E89" s="42">
        <v>7.3884999999999996</v>
      </c>
      <c r="F89" s="43">
        <v>1.10402636062263E-2</v>
      </c>
      <c r="G89" s="42">
        <v>-7.4539999999999997</v>
      </c>
      <c r="H89" s="42">
        <v>-1.11381369588971E-2</v>
      </c>
      <c r="I89" s="45"/>
    </row>
    <row r="90" spans="1:9" hidden="1" x14ac:dyDescent="0.2">
      <c r="A90" s="41" t="s">
        <v>158</v>
      </c>
      <c r="B90" s="41" t="s">
        <v>157</v>
      </c>
      <c r="C90" s="41" t="s">
        <v>159</v>
      </c>
      <c r="D90" s="44">
        <v>1500</v>
      </c>
      <c r="E90" s="42">
        <v>4.9432499999999999</v>
      </c>
      <c r="F90" s="43">
        <v>7.3864496273233103E-3</v>
      </c>
      <c r="G90" s="42">
        <v>-4.9732500000000002</v>
      </c>
      <c r="H90" s="42">
        <v>-7.4312771170961696E-3</v>
      </c>
      <c r="I90" s="45"/>
    </row>
    <row r="91" spans="1:9" hidden="1" x14ac:dyDescent="0.2">
      <c r="A91" s="40" t="s">
        <v>30</v>
      </c>
      <c r="B91" s="40"/>
      <c r="C91" s="40"/>
      <c r="D91" s="40"/>
      <c r="E91" s="46">
        <f>SUM(E7:E90)</f>
        <v>49787.882431499987</v>
      </c>
      <c r="F91" s="47">
        <f>SUM(F7:F90)</f>
        <v>74.395526350350451</v>
      </c>
      <c r="G91" s="46">
        <f>SUM(G7:G90)</f>
        <v>-50948.520917500027</v>
      </c>
      <c r="H91" s="46">
        <f>SUM(H7:H90)</f>
        <v>-76.129810012381711</v>
      </c>
      <c r="I91" s="40"/>
    </row>
    <row r="92" spans="1:9" x14ac:dyDescent="0.2">
      <c r="A92" s="41"/>
      <c r="B92" s="41"/>
      <c r="C92" s="41"/>
      <c r="D92" s="41"/>
      <c r="E92" s="42"/>
      <c r="F92" s="43"/>
      <c r="G92" s="42"/>
      <c r="H92" s="45"/>
      <c r="I92" s="41"/>
    </row>
    <row r="93" spans="1:9" x14ac:dyDescent="0.2">
      <c r="A93" s="40" t="s">
        <v>20</v>
      </c>
      <c r="B93" s="41"/>
      <c r="C93" s="41"/>
      <c r="D93" s="41"/>
      <c r="E93" s="42"/>
      <c r="F93" s="43"/>
      <c r="G93" s="42"/>
      <c r="H93" s="42"/>
      <c r="I93" s="41"/>
    </row>
    <row r="94" spans="1:9" x14ac:dyDescent="0.2">
      <c r="A94" s="40" t="s">
        <v>21</v>
      </c>
      <c r="B94" s="41"/>
      <c r="C94" s="41"/>
      <c r="D94" s="41"/>
      <c r="E94" s="42"/>
      <c r="F94" s="43"/>
      <c r="G94" s="42"/>
      <c r="H94" s="41"/>
      <c r="I94" s="41"/>
    </row>
    <row r="95" spans="1:9" x14ac:dyDescent="0.2">
      <c r="A95" s="41" t="s">
        <v>29</v>
      </c>
      <c r="B95" s="41" t="s">
        <v>28</v>
      </c>
      <c r="C95" s="41" t="s">
        <v>27</v>
      </c>
      <c r="D95" s="44">
        <v>1494</v>
      </c>
      <c r="E95" s="42">
        <v>1599.0640559999999</v>
      </c>
      <c r="F95" s="43">
        <v>2.3894009205497002</v>
      </c>
      <c r="G95" s="45"/>
      <c r="H95" s="45"/>
      <c r="I95" s="45">
        <v>8.1828000000000003</v>
      </c>
    </row>
    <row r="96" spans="1:9" x14ac:dyDescent="0.2">
      <c r="A96" s="41" t="s">
        <v>105</v>
      </c>
      <c r="B96" s="41" t="s">
        <v>104</v>
      </c>
      <c r="C96" s="41" t="s">
        <v>22</v>
      </c>
      <c r="D96" s="44">
        <v>1000</v>
      </c>
      <c r="E96" s="42">
        <v>1053.7142054999999</v>
      </c>
      <c r="F96" s="43">
        <v>1.5745120923523499</v>
      </c>
      <c r="G96" s="45"/>
      <c r="H96" s="45"/>
      <c r="I96" s="45">
        <v>7.5781000000000001</v>
      </c>
    </row>
    <row r="97" spans="1:9" x14ac:dyDescent="0.2">
      <c r="A97" s="41" t="s">
        <v>26</v>
      </c>
      <c r="B97" s="41" t="s">
        <v>25</v>
      </c>
      <c r="C97" s="41" t="s">
        <v>27</v>
      </c>
      <c r="D97" s="44">
        <v>871</v>
      </c>
      <c r="E97" s="42">
        <v>935.10124499999995</v>
      </c>
      <c r="F97" s="43">
        <v>1.3972747165609301</v>
      </c>
      <c r="G97" s="45"/>
      <c r="H97" s="45"/>
      <c r="I97" s="45">
        <v>8.2303999999999995</v>
      </c>
    </row>
    <row r="98" spans="1:9" x14ac:dyDescent="0.2">
      <c r="A98" s="41" t="s">
        <v>24</v>
      </c>
      <c r="B98" s="41" t="s">
        <v>23</v>
      </c>
      <c r="C98" s="41" t="s">
        <v>22</v>
      </c>
      <c r="D98" s="44">
        <v>50</v>
      </c>
      <c r="E98" s="42">
        <v>513.24826029999997</v>
      </c>
      <c r="F98" s="43">
        <v>0.766921037984579</v>
      </c>
      <c r="G98" s="45"/>
      <c r="H98" s="45"/>
      <c r="I98" s="45">
        <v>6.7450000000000001</v>
      </c>
    </row>
    <row r="99" spans="1:9" x14ac:dyDescent="0.2">
      <c r="A99" s="40" t="s">
        <v>30</v>
      </c>
      <c r="B99" s="40"/>
      <c r="C99" s="40"/>
      <c r="D99" s="40"/>
      <c r="E99" s="46">
        <f>SUM(E94:E98)</f>
        <v>4101.1277667999993</v>
      </c>
      <c r="F99" s="47">
        <f>SUM(F94:F98)</f>
        <v>6.1281087674475589</v>
      </c>
      <c r="G99" s="46"/>
      <c r="H99" s="40"/>
      <c r="I99" s="40"/>
    </row>
    <row r="100" spans="1:9" x14ac:dyDescent="0.2">
      <c r="A100" s="41"/>
      <c r="B100" s="41"/>
      <c r="C100" s="41"/>
      <c r="D100" s="41"/>
      <c r="E100" s="42"/>
      <c r="F100" s="43"/>
      <c r="G100" s="42"/>
      <c r="H100" s="41"/>
      <c r="I100" s="41"/>
    </row>
    <row r="101" spans="1:9" x14ac:dyDescent="0.2">
      <c r="A101" s="40" t="s">
        <v>31</v>
      </c>
      <c r="B101" s="41"/>
      <c r="C101" s="41"/>
      <c r="D101" s="41"/>
      <c r="E101" s="42"/>
      <c r="F101" s="43"/>
      <c r="G101" s="42"/>
      <c r="H101" s="41"/>
      <c r="I101" s="41"/>
    </row>
    <row r="102" spans="1:9" x14ac:dyDescent="0.2">
      <c r="A102" s="40" t="s">
        <v>32</v>
      </c>
      <c r="B102" s="41"/>
      <c r="C102" s="41"/>
      <c r="D102" s="41"/>
      <c r="E102" s="42"/>
      <c r="F102" s="43"/>
      <c r="G102" s="42"/>
      <c r="H102" s="41"/>
      <c r="I102" s="41"/>
    </row>
    <row r="103" spans="1:9" x14ac:dyDescent="0.2">
      <c r="A103" s="41" t="s">
        <v>65</v>
      </c>
      <c r="B103" s="41" t="s">
        <v>64</v>
      </c>
      <c r="C103" s="41" t="s">
        <v>33</v>
      </c>
      <c r="D103" s="44">
        <v>100</v>
      </c>
      <c r="E103" s="42">
        <v>497.10750000000002</v>
      </c>
      <c r="F103" s="43">
        <v>0.74280271240876405</v>
      </c>
      <c r="G103" s="45"/>
      <c r="H103" s="45"/>
      <c r="I103" s="45">
        <v>5.9</v>
      </c>
    </row>
    <row r="104" spans="1:9" x14ac:dyDescent="0.2">
      <c r="A104" s="40" t="s">
        <v>30</v>
      </c>
      <c r="B104" s="40"/>
      <c r="C104" s="40"/>
      <c r="D104" s="40"/>
      <c r="E104" s="46">
        <f>SUM(E102:E103)</f>
        <v>497.10750000000002</v>
      </c>
      <c r="F104" s="47">
        <f>SUM(F102:F103)</f>
        <v>0.74280271240876405</v>
      </c>
      <c r="G104" s="46"/>
      <c r="H104" s="40"/>
      <c r="I104" s="40"/>
    </row>
    <row r="105" spans="1:9" x14ac:dyDescent="0.2">
      <c r="A105" s="41"/>
      <c r="B105" s="41"/>
      <c r="C105" s="41"/>
      <c r="D105" s="41"/>
      <c r="E105" s="42"/>
      <c r="F105" s="43"/>
      <c r="G105" s="42"/>
      <c r="H105" s="41"/>
      <c r="I105" s="41"/>
    </row>
    <row r="106" spans="1:9" x14ac:dyDescent="0.2">
      <c r="A106" s="40" t="s">
        <v>34</v>
      </c>
      <c r="B106" s="41"/>
      <c r="C106" s="41"/>
      <c r="D106" s="41"/>
      <c r="E106" s="42"/>
      <c r="F106" s="43"/>
      <c r="G106" s="42"/>
      <c r="H106" s="41"/>
      <c r="I106" s="41"/>
    </row>
    <row r="107" spans="1:9" x14ac:dyDescent="0.2">
      <c r="A107" s="41" t="s">
        <v>478</v>
      </c>
      <c r="B107" s="41" t="s">
        <v>477</v>
      </c>
      <c r="C107" s="41" t="s">
        <v>33</v>
      </c>
      <c r="D107" s="44">
        <v>500</v>
      </c>
      <c r="E107" s="42">
        <v>2484.1224999999999</v>
      </c>
      <c r="F107" s="43">
        <v>3.7118991987761998</v>
      </c>
      <c r="G107" s="45"/>
      <c r="H107" s="45"/>
      <c r="I107" s="45">
        <v>6.4804000000000004</v>
      </c>
    </row>
    <row r="108" spans="1:9" x14ac:dyDescent="0.2">
      <c r="A108" s="41" t="s">
        <v>36</v>
      </c>
      <c r="B108" s="41" t="s">
        <v>35</v>
      </c>
      <c r="C108" s="41" t="s">
        <v>37</v>
      </c>
      <c r="D108" s="44">
        <v>200</v>
      </c>
      <c r="E108" s="42">
        <v>950.45799999999997</v>
      </c>
      <c r="F108" s="43">
        <v>1.42022154248449</v>
      </c>
      <c r="G108" s="45"/>
      <c r="H108" s="45"/>
      <c r="I108" s="45">
        <v>7.52</v>
      </c>
    </row>
    <row r="109" spans="1:9" x14ac:dyDescent="0.2">
      <c r="A109" s="40" t="s">
        <v>30</v>
      </c>
      <c r="B109" s="40"/>
      <c r="C109" s="40"/>
      <c r="D109" s="40"/>
      <c r="E109" s="46">
        <f>SUM(E106:E108)</f>
        <v>3434.5805</v>
      </c>
      <c r="F109" s="47">
        <f>SUM(F106:F108)</f>
        <v>5.1321207412606897</v>
      </c>
      <c r="G109" s="46"/>
      <c r="H109" s="40"/>
      <c r="I109" s="40"/>
    </row>
    <row r="110" spans="1:9" x14ac:dyDescent="0.2">
      <c r="A110" s="41"/>
      <c r="B110" s="41"/>
      <c r="C110" s="41"/>
      <c r="D110" s="41"/>
      <c r="E110" s="42"/>
      <c r="F110" s="43"/>
      <c r="G110" s="42"/>
      <c r="H110" s="41"/>
      <c r="I110" s="41"/>
    </row>
    <row r="111" spans="1:9" x14ac:dyDescent="0.2">
      <c r="A111" s="40" t="s">
        <v>38</v>
      </c>
      <c r="B111" s="41"/>
      <c r="C111" s="41"/>
      <c r="D111" s="41"/>
      <c r="E111" s="42"/>
      <c r="F111" s="43"/>
      <c r="G111" s="42"/>
      <c r="H111" s="41"/>
      <c r="I111" s="41"/>
    </row>
    <row r="112" spans="1:9" x14ac:dyDescent="0.2">
      <c r="A112" s="41" t="s">
        <v>123</v>
      </c>
      <c r="B112" s="41" t="s">
        <v>122</v>
      </c>
      <c r="C112" s="41" t="s">
        <v>40</v>
      </c>
      <c r="D112" s="44">
        <v>1500000</v>
      </c>
      <c r="E112" s="42">
        <v>1494.0284999999999</v>
      </c>
      <c r="F112" s="43">
        <v>2.2324515768038</v>
      </c>
      <c r="G112" s="45"/>
      <c r="H112" s="45"/>
      <c r="I112" s="45">
        <v>5.2103000000000002</v>
      </c>
    </row>
    <row r="113" spans="1:9" x14ac:dyDescent="0.2">
      <c r="A113" s="41" t="s">
        <v>67</v>
      </c>
      <c r="B113" s="41" t="s">
        <v>66</v>
      </c>
      <c r="C113" s="41" t="s">
        <v>40</v>
      </c>
      <c r="D113" s="44">
        <v>500000</v>
      </c>
      <c r="E113" s="42">
        <v>500</v>
      </c>
      <c r="F113" s="43">
        <v>0.74712482954769699</v>
      </c>
      <c r="G113" s="45"/>
      <c r="H113" s="45"/>
      <c r="I113" s="45">
        <v>5.2845000000000004</v>
      </c>
    </row>
    <row r="114" spans="1:9" x14ac:dyDescent="0.2">
      <c r="A114" s="41" t="s">
        <v>480</v>
      </c>
      <c r="B114" s="41" t="s">
        <v>479</v>
      </c>
      <c r="C114" s="41" t="s">
        <v>40</v>
      </c>
      <c r="D114" s="44">
        <v>500000</v>
      </c>
      <c r="E114" s="42">
        <v>495.97899999999998</v>
      </c>
      <c r="F114" s="43">
        <v>0.74111645166847495</v>
      </c>
      <c r="G114" s="45"/>
      <c r="H114" s="45"/>
      <c r="I114" s="45">
        <v>5.1914999999999996</v>
      </c>
    </row>
    <row r="115" spans="1:9" x14ac:dyDescent="0.2">
      <c r="A115" s="41" t="s">
        <v>482</v>
      </c>
      <c r="B115" s="41" t="s">
        <v>481</v>
      </c>
      <c r="C115" s="41" t="s">
        <v>40</v>
      </c>
      <c r="D115" s="44">
        <v>500000</v>
      </c>
      <c r="E115" s="42">
        <v>494.08699999999999</v>
      </c>
      <c r="F115" s="43">
        <v>0.73828933131346597</v>
      </c>
      <c r="G115" s="45"/>
      <c r="H115" s="45"/>
      <c r="I115" s="45">
        <v>5.2001999999999997</v>
      </c>
    </row>
    <row r="116" spans="1:9" x14ac:dyDescent="0.2">
      <c r="A116" s="40" t="s">
        <v>30</v>
      </c>
      <c r="B116" s="40"/>
      <c r="C116" s="40"/>
      <c r="D116" s="40"/>
      <c r="E116" s="46">
        <f>SUM(E111:E115)</f>
        <v>2984.0944999999997</v>
      </c>
      <c r="F116" s="47">
        <f>SUM(F111:F115)</f>
        <v>4.4589821893334385</v>
      </c>
      <c r="G116" s="46"/>
      <c r="H116" s="40"/>
      <c r="I116" s="40"/>
    </row>
    <row r="117" spans="1:9" x14ac:dyDescent="0.2">
      <c r="A117" s="41"/>
      <c r="B117" s="41"/>
      <c r="C117" s="41"/>
      <c r="D117" s="41"/>
      <c r="E117" s="42"/>
      <c r="F117" s="43"/>
      <c r="G117" s="42"/>
      <c r="H117" s="41"/>
      <c r="I117" s="41"/>
    </row>
    <row r="118" spans="1:9" x14ac:dyDescent="0.2">
      <c r="A118" s="40" t="s">
        <v>39</v>
      </c>
      <c r="B118" s="41"/>
      <c r="C118" s="41"/>
      <c r="D118" s="41"/>
      <c r="E118" s="42"/>
      <c r="F118" s="43"/>
      <c r="G118" s="42"/>
      <c r="H118" s="41"/>
      <c r="I118" s="41"/>
    </row>
    <row r="119" spans="1:9" x14ac:dyDescent="0.2">
      <c r="A119" s="41" t="s">
        <v>364</v>
      </c>
      <c r="B119" s="41" t="s">
        <v>363</v>
      </c>
      <c r="C119" s="41" t="s">
        <v>40</v>
      </c>
      <c r="D119" s="44">
        <v>1500000</v>
      </c>
      <c r="E119" s="42">
        <v>1519.0165833000001</v>
      </c>
      <c r="F119" s="43">
        <v>2.2697900117562799</v>
      </c>
      <c r="G119" s="45"/>
      <c r="H119" s="45"/>
      <c r="I119" s="45">
        <v>5.5216000000000003</v>
      </c>
    </row>
    <row r="120" spans="1:9" x14ac:dyDescent="0.2">
      <c r="A120" s="41" t="s">
        <v>295</v>
      </c>
      <c r="B120" s="41" t="s">
        <v>294</v>
      </c>
      <c r="C120" s="41" t="s">
        <v>40</v>
      </c>
      <c r="D120" s="44">
        <v>500000</v>
      </c>
      <c r="E120" s="42">
        <v>507.28905559999998</v>
      </c>
      <c r="F120" s="43">
        <v>0.75801649839312502</v>
      </c>
      <c r="G120" s="45"/>
      <c r="H120" s="45"/>
      <c r="I120" s="45">
        <v>6.4193201003124898</v>
      </c>
    </row>
    <row r="121" spans="1:9" x14ac:dyDescent="0.2">
      <c r="A121" s="40" t="s">
        <v>30</v>
      </c>
      <c r="B121" s="40"/>
      <c r="C121" s="40"/>
      <c r="D121" s="40"/>
      <c r="E121" s="46">
        <f>SUM(E119:E120)</f>
        <v>2026.3056389000001</v>
      </c>
      <c r="F121" s="47">
        <f>SUM(F119:F120)</f>
        <v>3.0278065101494049</v>
      </c>
      <c r="G121" s="46"/>
      <c r="H121" s="40"/>
      <c r="I121" s="40"/>
    </row>
    <row r="122" spans="1:9" x14ac:dyDescent="0.2">
      <c r="A122" s="41"/>
      <c r="B122" s="41"/>
      <c r="C122" s="41"/>
      <c r="D122" s="41"/>
      <c r="E122" s="42"/>
      <c r="F122" s="43"/>
      <c r="G122" s="42"/>
      <c r="H122" s="41"/>
      <c r="I122" s="41"/>
    </row>
    <row r="123" spans="1:9" x14ac:dyDescent="0.2">
      <c r="A123" s="40" t="s">
        <v>41</v>
      </c>
      <c r="B123" s="41"/>
      <c r="C123" s="41"/>
      <c r="D123" s="41"/>
      <c r="E123" s="42"/>
      <c r="F123" s="43"/>
      <c r="G123" s="42"/>
      <c r="H123" s="41"/>
      <c r="I123" s="41"/>
    </row>
    <row r="124" spans="1:9" x14ac:dyDescent="0.2">
      <c r="A124" s="41" t="s">
        <v>483</v>
      </c>
      <c r="B124" s="41" t="s">
        <v>1043</v>
      </c>
      <c r="C124" s="41" t="s">
        <v>298</v>
      </c>
      <c r="D124" s="44">
        <v>3572420.9210000001</v>
      </c>
      <c r="E124" s="42">
        <v>1913.7673219999999</v>
      </c>
      <c r="F124" s="43">
        <v>2.8596461684864098</v>
      </c>
      <c r="G124" s="45"/>
      <c r="H124" s="45"/>
      <c r="I124" s="45"/>
    </row>
    <row r="125" spans="1:9" x14ac:dyDescent="0.2">
      <c r="A125" s="41" t="s">
        <v>485</v>
      </c>
      <c r="B125" s="41" t="s">
        <v>484</v>
      </c>
      <c r="C125" s="41" t="s">
        <v>298</v>
      </c>
      <c r="D125" s="44">
        <v>8933.8320000000003</v>
      </c>
      <c r="E125" s="42">
        <v>364.61605659999998</v>
      </c>
      <c r="F125" s="43">
        <v>0.54482741827525705</v>
      </c>
      <c r="G125" s="45"/>
      <c r="H125" s="45"/>
      <c r="I125" s="45"/>
    </row>
    <row r="126" spans="1:9" x14ac:dyDescent="0.2">
      <c r="A126" s="40" t="s">
        <v>30</v>
      </c>
      <c r="B126" s="40"/>
      <c r="C126" s="40"/>
      <c r="D126" s="40"/>
      <c r="E126" s="46">
        <f>SUM(E124:E125)</f>
        <v>2278.3833786</v>
      </c>
      <c r="F126" s="47">
        <f>SUM(F124:F125)</f>
        <v>3.4044735867616671</v>
      </c>
      <c r="G126" s="46"/>
      <c r="H126" s="40"/>
      <c r="I126" s="40"/>
    </row>
    <row r="127" spans="1:9" x14ac:dyDescent="0.2">
      <c r="A127" s="41"/>
      <c r="B127" s="41"/>
      <c r="C127" s="41"/>
      <c r="D127" s="41"/>
      <c r="E127" s="42"/>
      <c r="F127" s="43"/>
      <c r="G127" s="42"/>
      <c r="H127" s="41"/>
      <c r="I127" s="41"/>
    </row>
    <row r="128" spans="1:9" x14ac:dyDescent="0.2">
      <c r="A128" s="40" t="s">
        <v>42</v>
      </c>
      <c r="B128" s="40"/>
      <c r="C128" s="40"/>
      <c r="D128" s="40"/>
      <c r="E128" s="46">
        <f>E91+E99+E104+E109+E116+E121+E126</f>
        <v>65109.481715799986</v>
      </c>
      <c r="F128" s="47">
        <f>F91+F99+F104+F109+F116+F121+F126</f>
        <v>97.289820857711973</v>
      </c>
      <c r="G128" s="46"/>
      <c r="H128" s="40"/>
      <c r="I128" s="40"/>
    </row>
    <row r="129" spans="1:9" x14ac:dyDescent="0.2">
      <c r="A129" s="40"/>
      <c r="B129" s="40"/>
      <c r="C129" s="40"/>
      <c r="D129" s="40"/>
      <c r="E129" s="46"/>
      <c r="F129" s="47"/>
      <c r="G129" s="46"/>
      <c r="H129" s="40"/>
      <c r="I129" s="40"/>
    </row>
    <row r="130" spans="1:9" x14ac:dyDescent="0.2">
      <c r="A130" s="40" t="s">
        <v>301</v>
      </c>
      <c r="B130" s="40"/>
      <c r="C130" s="40"/>
      <c r="D130" s="40"/>
      <c r="E130" s="61">
        <v>618.5111811999999</v>
      </c>
      <c r="F130" s="61">
        <f>E130/E134*100</f>
        <v>0.92421012165478966</v>
      </c>
      <c r="G130" s="46"/>
      <c r="H130" s="40"/>
      <c r="I130" s="40"/>
    </row>
    <row r="131" spans="1:9" x14ac:dyDescent="0.2">
      <c r="A131" s="40"/>
      <c r="B131" s="40"/>
      <c r="C131" s="40"/>
      <c r="D131" s="40"/>
      <c r="E131" s="46"/>
      <c r="F131" s="47"/>
      <c r="G131" s="46"/>
      <c r="H131" s="40"/>
      <c r="I131" s="40"/>
    </row>
    <row r="132" spans="1:9" x14ac:dyDescent="0.2">
      <c r="A132" s="40" t="s">
        <v>44</v>
      </c>
      <c r="B132" s="40"/>
      <c r="C132" s="40"/>
      <c r="D132" s="40"/>
      <c r="E132" s="46">
        <f>E134-(E91+E99+E104+E109+E116+E121+E126+E130)</f>
        <v>1195.2279927000054</v>
      </c>
      <c r="F132" s="47">
        <f>F134-(F91+F99+F104+F109+F116+F121+F126+F130)</f>
        <v>1.7859690206332317</v>
      </c>
      <c r="G132" s="46"/>
      <c r="H132" s="40"/>
      <c r="I132" s="40"/>
    </row>
    <row r="133" spans="1:9" x14ac:dyDescent="0.2">
      <c r="A133" s="41"/>
      <c r="B133" s="41"/>
      <c r="C133" s="41"/>
      <c r="D133" s="41"/>
      <c r="E133" s="42"/>
      <c r="F133" s="43"/>
      <c r="G133" s="42"/>
      <c r="H133" s="41"/>
      <c r="I133" s="41"/>
    </row>
    <row r="134" spans="1:9" x14ac:dyDescent="0.2">
      <c r="A134" s="48" t="s">
        <v>43</v>
      </c>
      <c r="B134" s="48"/>
      <c r="C134" s="48"/>
      <c r="D134" s="48"/>
      <c r="E134" s="49">
        <v>66923.220889699995</v>
      </c>
      <c r="F134" s="50">
        <v>100</v>
      </c>
      <c r="G134" s="49"/>
      <c r="H134" s="48"/>
      <c r="I134" s="48"/>
    </row>
    <row r="136" spans="1:9" x14ac:dyDescent="0.2">
      <c r="A136" s="14" t="s">
        <v>45</v>
      </c>
    </row>
    <row r="137" spans="1:9" x14ac:dyDescent="0.2">
      <c r="A137" s="14" t="s">
        <v>46</v>
      </c>
    </row>
    <row r="139" spans="1:9" x14ac:dyDescent="0.2">
      <c r="A139" s="14" t="s">
        <v>47</v>
      </c>
    </row>
    <row r="140" spans="1:9" x14ac:dyDescent="0.2">
      <c r="A140" s="14" t="s">
        <v>48</v>
      </c>
    </row>
    <row r="141" spans="1:9" x14ac:dyDescent="0.2">
      <c r="A141" s="14" t="s">
        <v>49</v>
      </c>
      <c r="B141" s="14"/>
      <c r="C141" s="30" t="s">
        <v>51</v>
      </c>
      <c r="D141" s="14" t="s">
        <v>50</v>
      </c>
    </row>
    <row r="142" spans="1:9" x14ac:dyDescent="0.2">
      <c r="A142" s="7" t="s">
        <v>52</v>
      </c>
      <c r="C142" s="31">
        <v>10.397600000000001</v>
      </c>
      <c r="D142" s="31">
        <v>10.707100000000001</v>
      </c>
    </row>
    <row r="143" spans="1:9" x14ac:dyDescent="0.2">
      <c r="A143" s="7" t="s">
        <v>53</v>
      </c>
      <c r="C143" s="31">
        <v>10.397600000000001</v>
      </c>
      <c r="D143" s="31">
        <v>10.707100000000001</v>
      </c>
    </row>
    <row r="144" spans="1:9" x14ac:dyDescent="0.2">
      <c r="A144" s="7" t="s">
        <v>54</v>
      </c>
      <c r="C144" s="31">
        <v>10.4434</v>
      </c>
      <c r="D144" s="31">
        <v>10.7936</v>
      </c>
    </row>
    <row r="145" spans="1:5" x14ac:dyDescent="0.2">
      <c r="A145" s="7" t="s">
        <v>55</v>
      </c>
      <c r="C145" s="31">
        <v>10.4434</v>
      </c>
      <c r="D145" s="31">
        <v>10.7936</v>
      </c>
    </row>
    <row r="147" spans="1:5" x14ac:dyDescent="0.2">
      <c r="A147" s="7" t="s">
        <v>60</v>
      </c>
    </row>
    <row r="149" spans="1:5" x14ac:dyDescent="0.2">
      <c r="A149" s="14" t="s">
        <v>56</v>
      </c>
      <c r="D149" s="30" t="s">
        <v>63</v>
      </c>
    </row>
    <row r="151" spans="1:5" x14ac:dyDescent="0.2">
      <c r="A151" s="14" t="s">
        <v>302</v>
      </c>
      <c r="D151" s="34" t="s">
        <v>1555</v>
      </c>
    </row>
    <row r="153" spans="1:5" x14ac:dyDescent="0.2">
      <c r="A153" s="14" t="s">
        <v>303</v>
      </c>
      <c r="D153" s="34">
        <f>ABS(+H91)</f>
        <v>76.129810012381711</v>
      </c>
    </row>
    <row r="155" spans="1:5" x14ac:dyDescent="0.2">
      <c r="A155" s="14" t="s">
        <v>304</v>
      </c>
      <c r="D155" s="51">
        <v>4.8096533567726603</v>
      </c>
    </row>
    <row r="157" spans="1:5" x14ac:dyDescent="0.2">
      <c r="A157" s="14" t="s">
        <v>305</v>
      </c>
      <c r="D157" s="34">
        <v>0.75159542263149004</v>
      </c>
      <c r="E157" s="10" t="s">
        <v>61</v>
      </c>
    </row>
    <row r="159" spans="1:5" x14ac:dyDescent="0.2">
      <c r="A159" s="14" t="s">
        <v>306</v>
      </c>
      <c r="D159" s="30" t="s">
        <v>63</v>
      </c>
    </row>
    <row r="161" spans="1:9" x14ac:dyDescent="0.2">
      <c r="A161" s="62" t="s">
        <v>1082</v>
      </c>
      <c r="B161" s="63"/>
      <c r="C161" s="63"/>
      <c r="D161" s="63"/>
      <c r="E161" s="11"/>
      <c r="G161" s="11"/>
      <c r="H161" s="63"/>
      <c r="I161" s="63"/>
    </row>
    <row r="162" spans="1:9" x14ac:dyDescent="0.2">
      <c r="A162" s="63"/>
      <c r="B162" s="63"/>
      <c r="C162" s="63"/>
      <c r="D162" s="63"/>
      <c r="E162" s="11"/>
      <c r="G162" s="11"/>
      <c r="H162" s="63"/>
      <c r="I162" s="63"/>
    </row>
    <row r="163" spans="1:9" x14ac:dyDescent="0.2">
      <c r="A163" s="62" t="s">
        <v>1080</v>
      </c>
      <c r="B163" s="63"/>
      <c r="C163" s="63"/>
      <c r="D163" s="63"/>
      <c r="E163" s="11"/>
      <c r="G163" s="11"/>
      <c r="H163" s="63"/>
      <c r="I163" s="63"/>
    </row>
    <row r="164" spans="1:9" x14ac:dyDescent="0.2">
      <c r="A164" s="64"/>
      <c r="B164" s="63"/>
      <c r="C164" s="63"/>
      <c r="D164" s="63"/>
      <c r="E164" s="11"/>
      <c r="G164" s="11"/>
      <c r="H164" s="63"/>
      <c r="I164" s="63"/>
    </row>
    <row r="165" spans="1:9" x14ac:dyDescent="0.2">
      <c r="A165" s="63"/>
      <c r="B165" s="63"/>
      <c r="C165" s="63"/>
      <c r="D165" s="63"/>
      <c r="E165" s="11"/>
      <c r="G165" s="11"/>
      <c r="H165" s="63"/>
      <c r="I165" s="63"/>
    </row>
    <row r="166" spans="1:9" x14ac:dyDescent="0.2">
      <c r="A166" s="63"/>
      <c r="B166" s="63"/>
      <c r="C166" s="63"/>
      <c r="D166" s="63"/>
      <c r="E166" s="11"/>
      <c r="G166" s="11"/>
      <c r="H166" s="63"/>
      <c r="I166" s="63"/>
    </row>
    <row r="167" spans="1:9" x14ac:dyDescent="0.2">
      <c r="A167" s="63"/>
      <c r="B167" s="63"/>
      <c r="C167" s="63"/>
      <c r="D167" s="63"/>
      <c r="E167" s="11"/>
      <c r="G167" s="11"/>
      <c r="H167" s="63"/>
      <c r="I167" s="63"/>
    </row>
    <row r="168" spans="1:9" x14ac:dyDescent="0.2">
      <c r="A168" s="63"/>
      <c r="B168" s="63"/>
      <c r="C168" s="63"/>
      <c r="D168" s="63"/>
      <c r="E168" s="11"/>
      <c r="G168" s="11"/>
      <c r="H168" s="63"/>
      <c r="I168" s="63"/>
    </row>
    <row r="169" spans="1:9" x14ac:dyDescent="0.2">
      <c r="A169" s="63"/>
      <c r="B169" s="63"/>
      <c r="C169" s="63"/>
      <c r="D169" s="63"/>
      <c r="E169" s="11"/>
      <c r="G169" s="11"/>
      <c r="H169" s="63"/>
      <c r="I169" s="63"/>
    </row>
    <row r="170" spans="1:9" x14ac:dyDescent="0.2">
      <c r="A170" s="63"/>
      <c r="B170" s="63"/>
      <c r="C170" s="63"/>
      <c r="D170" s="63"/>
      <c r="E170" s="11"/>
      <c r="G170" s="11"/>
      <c r="H170" s="63"/>
      <c r="I170" s="63"/>
    </row>
    <row r="171" spans="1:9" x14ac:dyDescent="0.2">
      <c r="A171" s="63"/>
      <c r="B171" s="63"/>
      <c r="C171" s="63"/>
      <c r="D171" s="63"/>
      <c r="E171" s="11"/>
      <c r="G171" s="11"/>
      <c r="H171" s="63"/>
      <c r="I171" s="63"/>
    </row>
    <row r="172" spans="1:9" x14ac:dyDescent="0.2">
      <c r="A172" s="63"/>
      <c r="B172" s="63"/>
      <c r="C172" s="63"/>
      <c r="D172" s="63"/>
      <c r="E172" s="11"/>
      <c r="G172" s="11"/>
      <c r="H172" s="63"/>
      <c r="I172" s="63"/>
    </row>
    <row r="173" spans="1:9" x14ac:dyDescent="0.2">
      <c r="A173" s="63"/>
      <c r="B173" s="63"/>
      <c r="C173" s="63"/>
      <c r="D173" s="63"/>
      <c r="E173" s="11"/>
      <c r="G173" s="11"/>
      <c r="H173" s="63"/>
      <c r="I173" s="63"/>
    </row>
    <row r="174" spans="1:9" x14ac:dyDescent="0.2">
      <c r="A174" s="63"/>
      <c r="B174" s="63"/>
      <c r="C174" s="63"/>
      <c r="D174" s="63"/>
      <c r="E174" s="11"/>
      <c r="G174" s="11"/>
      <c r="H174" s="63"/>
      <c r="I174" s="63"/>
    </row>
    <row r="175" spans="1:9" x14ac:dyDescent="0.2">
      <c r="A175" s="63"/>
      <c r="B175" s="63"/>
      <c r="C175" s="63"/>
      <c r="D175" s="63"/>
      <c r="E175" s="11"/>
      <c r="G175" s="11"/>
      <c r="H175" s="63"/>
      <c r="I175" s="63"/>
    </row>
    <row r="176" spans="1:9" x14ac:dyDescent="0.2">
      <c r="A176" s="63"/>
      <c r="B176" s="63"/>
      <c r="C176" s="63"/>
      <c r="D176" s="63"/>
      <c r="E176" s="11"/>
      <c r="G176" s="11"/>
      <c r="H176" s="63"/>
      <c r="I176" s="63"/>
    </row>
    <row r="177" spans="1:9" x14ac:dyDescent="0.2">
      <c r="A177" s="63"/>
      <c r="B177" s="63"/>
      <c r="C177" s="63"/>
      <c r="D177" s="63"/>
      <c r="E177" s="11"/>
      <c r="G177" s="11"/>
      <c r="H177" s="63"/>
      <c r="I177" s="63"/>
    </row>
    <row r="178" spans="1:9" x14ac:dyDescent="0.2">
      <c r="A178" s="63"/>
      <c r="B178" s="63"/>
      <c r="C178" s="63"/>
      <c r="D178" s="63"/>
      <c r="E178" s="11"/>
      <c r="G178" s="11"/>
      <c r="H178" s="63"/>
      <c r="I178" s="63"/>
    </row>
    <row r="179" spans="1:9" x14ac:dyDescent="0.2">
      <c r="A179" s="63"/>
      <c r="B179" s="63"/>
      <c r="C179" s="63"/>
      <c r="D179" s="63"/>
      <c r="E179" s="11"/>
      <c r="G179" s="11"/>
      <c r="H179" s="63"/>
      <c r="I179" s="63"/>
    </row>
    <row r="180" spans="1:9" x14ac:dyDescent="0.2">
      <c r="A180" s="63"/>
      <c r="B180" s="63"/>
      <c r="C180" s="63"/>
      <c r="D180" s="63"/>
      <c r="E180" s="11"/>
      <c r="G180" s="11"/>
      <c r="H180" s="63"/>
      <c r="I180" s="63"/>
    </row>
    <row r="181" spans="1:9" x14ac:dyDescent="0.2">
      <c r="A181" s="62" t="s">
        <v>1088</v>
      </c>
      <c r="B181" s="63"/>
      <c r="C181" s="63"/>
      <c r="D181" s="63"/>
      <c r="E181" s="11"/>
      <c r="G181" s="11"/>
      <c r="H181" s="63"/>
      <c r="I181" s="63"/>
    </row>
    <row r="182" spans="1:9" x14ac:dyDescent="0.2">
      <c r="A182" s="63"/>
      <c r="B182" s="63"/>
      <c r="C182" s="63"/>
      <c r="D182" s="63"/>
      <c r="E182" s="11"/>
      <c r="G182" s="11"/>
      <c r="H182" s="63"/>
      <c r="I182" s="63"/>
    </row>
    <row r="183" spans="1:9" x14ac:dyDescent="0.2">
      <c r="A183" s="62" t="s">
        <v>1081</v>
      </c>
      <c r="B183" s="63"/>
      <c r="C183" s="63"/>
      <c r="D183" s="63"/>
      <c r="E183" s="11"/>
      <c r="G183" s="11"/>
      <c r="H183" s="63"/>
      <c r="I183" s="63"/>
    </row>
    <row r="184" spans="1:9" x14ac:dyDescent="0.2">
      <c r="A184" s="63"/>
      <c r="B184" s="63"/>
      <c r="C184" s="63"/>
      <c r="D184" s="63"/>
      <c r="E184" s="11"/>
      <c r="G184" s="11"/>
      <c r="H184" s="63"/>
      <c r="I184" s="63"/>
    </row>
    <row r="185" spans="1:9" x14ac:dyDescent="0.2">
      <c r="A185" s="63"/>
      <c r="B185" s="63"/>
      <c r="C185" s="63"/>
      <c r="D185" s="63"/>
      <c r="E185" s="11"/>
      <c r="G185" s="11"/>
      <c r="H185" s="63"/>
      <c r="I185" s="63"/>
    </row>
    <row r="186" spans="1:9" x14ac:dyDescent="0.2">
      <c r="A186" s="63"/>
      <c r="B186" s="63"/>
      <c r="C186" s="63"/>
      <c r="D186" s="63"/>
      <c r="E186" s="11"/>
      <c r="G186" s="11"/>
      <c r="H186" s="63"/>
      <c r="I186" s="63"/>
    </row>
    <row r="187" spans="1:9" x14ac:dyDescent="0.2">
      <c r="A187" s="63"/>
      <c r="B187" s="63"/>
      <c r="C187" s="63"/>
      <c r="D187" s="63"/>
      <c r="E187" s="11"/>
      <c r="G187" s="11"/>
      <c r="H187" s="63"/>
      <c r="I187" s="63"/>
    </row>
    <row r="188" spans="1:9" x14ac:dyDescent="0.2">
      <c r="A188" s="63"/>
      <c r="B188" s="63"/>
      <c r="C188" s="63"/>
      <c r="D188" s="63"/>
      <c r="E188" s="11"/>
      <c r="G188" s="11"/>
      <c r="H188" s="63"/>
      <c r="I188" s="63"/>
    </row>
    <row r="189" spans="1:9" x14ac:dyDescent="0.2">
      <c r="A189" s="63"/>
      <c r="B189" s="63"/>
      <c r="C189" s="63"/>
      <c r="D189" s="63"/>
      <c r="E189" s="11"/>
      <c r="G189" s="11"/>
      <c r="H189" s="63"/>
      <c r="I189" s="63"/>
    </row>
    <row r="190" spans="1:9" x14ac:dyDescent="0.2">
      <c r="A190" s="63"/>
      <c r="B190" s="63"/>
      <c r="C190" s="63"/>
      <c r="D190" s="63"/>
      <c r="E190" s="11"/>
      <c r="G190" s="11"/>
      <c r="H190" s="63"/>
      <c r="I190" s="63"/>
    </row>
    <row r="191" spans="1:9" x14ac:dyDescent="0.2">
      <c r="A191" s="63"/>
      <c r="B191" s="63"/>
      <c r="C191" s="63"/>
      <c r="D191" s="63"/>
      <c r="E191" s="11"/>
      <c r="G191" s="11"/>
      <c r="H191" s="63"/>
      <c r="I191" s="63"/>
    </row>
    <row r="192" spans="1:9" x14ac:dyDescent="0.2">
      <c r="A192" s="63"/>
      <c r="B192" s="63"/>
      <c r="C192" s="63"/>
      <c r="D192" s="63"/>
      <c r="E192" s="11"/>
      <c r="G192" s="11"/>
      <c r="H192" s="63"/>
      <c r="I192" s="63"/>
    </row>
    <row r="193" spans="1:9" x14ac:dyDescent="0.2">
      <c r="A193" s="63"/>
      <c r="B193" s="63"/>
      <c r="C193" s="63"/>
      <c r="D193" s="63"/>
      <c r="E193" s="11"/>
      <c r="G193" s="11"/>
      <c r="H193" s="63"/>
      <c r="I193" s="63"/>
    </row>
    <row r="194" spans="1:9" x14ac:dyDescent="0.2">
      <c r="A194" s="63"/>
      <c r="B194" s="63"/>
      <c r="C194" s="63"/>
      <c r="D194" s="63"/>
      <c r="E194" s="11"/>
      <c r="G194" s="11"/>
      <c r="H194" s="63"/>
      <c r="I194" s="63"/>
    </row>
    <row r="195" spans="1:9" x14ac:dyDescent="0.2">
      <c r="A195" s="63"/>
      <c r="B195" s="63"/>
      <c r="C195" s="63"/>
      <c r="D195" s="63"/>
      <c r="E195" s="11"/>
      <c r="G195" s="11"/>
      <c r="H195" s="63"/>
      <c r="I195" s="63"/>
    </row>
    <row r="196" spans="1:9" x14ac:dyDescent="0.2">
      <c r="A196" s="63"/>
      <c r="B196" s="63"/>
      <c r="C196" s="63"/>
      <c r="D196" s="63"/>
      <c r="E196" s="11"/>
      <c r="G196" s="11"/>
      <c r="H196" s="63"/>
      <c r="I196" s="63"/>
    </row>
    <row r="197" spans="1:9" x14ac:dyDescent="0.2">
      <c r="A197" s="63" t="s">
        <v>1084</v>
      </c>
      <c r="B197" s="63"/>
      <c r="C197" s="63"/>
      <c r="D197" s="63"/>
      <c r="E197" s="11"/>
      <c r="G197" s="11"/>
      <c r="H197" s="63"/>
      <c r="I197" s="63"/>
    </row>
    <row r="198" spans="1:9" x14ac:dyDescent="0.2">
      <c r="A198" s="63"/>
      <c r="B198" s="63"/>
      <c r="C198" s="63"/>
      <c r="D198" s="63"/>
      <c r="E198" s="11"/>
      <c r="G198" s="11"/>
      <c r="H198" s="63"/>
      <c r="I198" s="63"/>
    </row>
    <row r="199" spans="1:9" x14ac:dyDescent="0.2">
      <c r="A199" s="63"/>
      <c r="B199" s="63"/>
      <c r="C199" s="63"/>
      <c r="D199" s="63"/>
      <c r="E199" s="11"/>
      <c r="G199" s="11"/>
      <c r="H199" s="63"/>
      <c r="I199" s="63"/>
    </row>
    <row r="200" spans="1:9" x14ac:dyDescent="0.2">
      <c r="A200" s="63"/>
      <c r="B200" s="63"/>
      <c r="C200" s="63"/>
      <c r="D200" s="63"/>
      <c r="E200" s="11"/>
      <c r="G200" s="11"/>
      <c r="H200" s="63"/>
      <c r="I200" s="63"/>
    </row>
    <row r="201" spans="1:9" x14ac:dyDescent="0.2">
      <c r="A201" s="63"/>
      <c r="B201" s="63"/>
      <c r="C201" s="63"/>
      <c r="D201" s="63"/>
      <c r="E201" s="11"/>
      <c r="G201" s="11"/>
      <c r="H201" s="63"/>
      <c r="I201" s="63"/>
    </row>
    <row r="202" spans="1:9" x14ac:dyDescent="0.2">
      <c r="A202" s="63"/>
      <c r="B202" s="63"/>
      <c r="C202" s="63"/>
      <c r="D202" s="63"/>
      <c r="E202" s="11"/>
      <c r="G202" s="11"/>
      <c r="H202" s="63"/>
      <c r="I202" s="63"/>
    </row>
    <row r="203" spans="1:9" x14ac:dyDescent="0.2">
      <c r="A203" s="63"/>
      <c r="B203" s="63"/>
      <c r="C203" s="63"/>
      <c r="D203" s="63"/>
      <c r="E203" s="11"/>
      <c r="G203" s="11"/>
      <c r="H203" s="63"/>
      <c r="I203" s="63"/>
    </row>
    <row r="204" spans="1:9" x14ac:dyDescent="0.2">
      <c r="A204" s="63"/>
      <c r="B204" s="63"/>
      <c r="C204" s="63"/>
      <c r="D204" s="63"/>
      <c r="E204" s="11"/>
      <c r="G204" s="11"/>
      <c r="H204" s="63"/>
      <c r="I204" s="63"/>
    </row>
    <row r="205" spans="1:9" x14ac:dyDescent="0.2">
      <c r="A205" s="63"/>
      <c r="B205" s="63"/>
      <c r="C205" s="63"/>
      <c r="D205" s="63"/>
      <c r="E205" s="11"/>
      <c r="G205" s="11"/>
      <c r="H205" s="63"/>
      <c r="I205" s="63"/>
    </row>
    <row r="206" spans="1:9" x14ac:dyDescent="0.2">
      <c r="A206" s="63"/>
      <c r="B206" s="63"/>
      <c r="C206" s="63"/>
      <c r="D206" s="63"/>
      <c r="E206" s="11"/>
      <c r="G206" s="11"/>
      <c r="H206" s="63"/>
      <c r="I206" s="63"/>
    </row>
    <row r="207" spans="1:9" x14ac:dyDescent="0.2">
      <c r="A207" s="63"/>
      <c r="B207" s="63"/>
      <c r="C207" s="63"/>
      <c r="D207" s="63"/>
      <c r="E207" s="11"/>
      <c r="G207" s="11"/>
      <c r="H207" s="63"/>
      <c r="I207" s="63"/>
    </row>
    <row r="208" spans="1:9" x14ac:dyDescent="0.2">
      <c r="A208" s="63"/>
      <c r="B208" s="63"/>
      <c r="C208" s="63"/>
      <c r="D208" s="63"/>
      <c r="E208" s="11"/>
      <c r="G208" s="11"/>
      <c r="H208" s="63"/>
      <c r="I208" s="63"/>
    </row>
    <row r="209" spans="1:9" x14ac:dyDescent="0.2">
      <c r="A209" s="63"/>
      <c r="B209" s="63"/>
      <c r="C209" s="63"/>
      <c r="D209" s="63"/>
      <c r="E209" s="11"/>
      <c r="G209" s="11"/>
      <c r="H209" s="63"/>
      <c r="I209" s="63"/>
    </row>
    <row r="210" spans="1:9" x14ac:dyDescent="0.2">
      <c r="A210" s="63"/>
      <c r="B210" s="63"/>
      <c r="C210" s="63"/>
      <c r="D210" s="63"/>
      <c r="E210" s="11"/>
      <c r="G210" s="11"/>
      <c r="H210" s="63"/>
      <c r="I210" s="63"/>
    </row>
    <row r="211" spans="1:9" x14ac:dyDescent="0.2">
      <c r="A211" s="63"/>
      <c r="B211" s="63"/>
      <c r="C211" s="63"/>
      <c r="D211" s="63"/>
      <c r="E211" s="11"/>
      <c r="G211" s="11"/>
      <c r="H211" s="63"/>
      <c r="I211" s="63"/>
    </row>
    <row r="212" spans="1:9" x14ac:dyDescent="0.2">
      <c r="A212" s="63"/>
      <c r="B212" s="63"/>
      <c r="C212" s="63"/>
      <c r="D212" s="63"/>
      <c r="E212" s="11"/>
      <c r="G212" s="11"/>
      <c r="H212" s="63"/>
      <c r="I212" s="63"/>
    </row>
    <row r="213" spans="1:9" x14ac:dyDescent="0.2">
      <c r="A213" s="63"/>
      <c r="B213" s="63"/>
      <c r="C213" s="63"/>
      <c r="D213" s="63"/>
      <c r="E213" s="11"/>
      <c r="G213" s="11"/>
      <c r="H213" s="63"/>
      <c r="I213" s="63"/>
    </row>
    <row r="214" spans="1:9" x14ac:dyDescent="0.2">
      <c r="A214" s="63"/>
      <c r="B214" s="63"/>
      <c r="C214" s="63"/>
      <c r="D214" s="63"/>
      <c r="E214" s="11"/>
      <c r="G214" s="11"/>
      <c r="H214" s="63"/>
      <c r="I214" s="63"/>
    </row>
    <row r="215" spans="1:9" x14ac:dyDescent="0.2">
      <c r="A215" s="63"/>
      <c r="B215" s="63"/>
      <c r="C215" s="63"/>
      <c r="D215" s="63"/>
      <c r="E215" s="11"/>
      <c r="G215" s="11"/>
      <c r="H215" s="63"/>
      <c r="I215" s="63"/>
    </row>
    <row r="216" spans="1:9" x14ac:dyDescent="0.2">
      <c r="A216" s="63"/>
      <c r="B216" s="63"/>
      <c r="C216" s="63"/>
      <c r="D216" s="63"/>
      <c r="E216" s="11"/>
      <c r="G216" s="11"/>
      <c r="H216" s="63"/>
      <c r="I216" s="63"/>
    </row>
    <row r="217" spans="1:9" x14ac:dyDescent="0.2">
      <c r="A217" s="63"/>
      <c r="B217" s="63"/>
      <c r="C217" s="63"/>
      <c r="D217" s="63"/>
      <c r="E217" s="11"/>
      <c r="G217" s="11"/>
      <c r="H217" s="63"/>
      <c r="I217" s="63"/>
    </row>
    <row r="218" spans="1:9" x14ac:dyDescent="0.2">
      <c r="A218" s="63"/>
      <c r="B218" s="63"/>
      <c r="C218" s="63"/>
      <c r="D218" s="63"/>
      <c r="E218" s="11"/>
      <c r="G218" s="11"/>
      <c r="H218" s="63"/>
      <c r="I218" s="63"/>
    </row>
    <row r="219" spans="1:9" x14ac:dyDescent="0.2">
      <c r="A219" s="63"/>
      <c r="B219" s="63"/>
      <c r="C219" s="63"/>
      <c r="D219" s="63"/>
      <c r="E219" s="11"/>
      <c r="G219" s="11"/>
      <c r="H219" s="63"/>
      <c r="I219" s="63"/>
    </row>
    <row r="220" spans="1:9" x14ac:dyDescent="0.2">
      <c r="A220" s="63"/>
      <c r="B220" s="63"/>
      <c r="C220" s="63"/>
      <c r="D220" s="63"/>
      <c r="E220" s="11"/>
      <c r="G220" s="11"/>
      <c r="H220" s="63"/>
      <c r="I220" s="63"/>
    </row>
    <row r="221" spans="1:9" x14ac:dyDescent="0.2">
      <c r="A221" s="63"/>
      <c r="B221" s="63"/>
      <c r="C221" s="63"/>
      <c r="D221" s="63"/>
      <c r="E221" s="11"/>
      <c r="G221" s="11"/>
      <c r="H221" s="63"/>
      <c r="I221" s="63"/>
    </row>
    <row r="222" spans="1:9" x14ac:dyDescent="0.2">
      <c r="A222" s="63"/>
      <c r="B222" s="63"/>
      <c r="C222" s="63"/>
      <c r="D222" s="63"/>
      <c r="E222" s="11"/>
      <c r="G222" s="11"/>
      <c r="H222" s="63"/>
      <c r="I222" s="63"/>
    </row>
    <row r="223" spans="1:9" x14ac:dyDescent="0.2">
      <c r="A223" s="63"/>
      <c r="B223" s="63"/>
      <c r="C223" s="63"/>
      <c r="D223" s="63"/>
      <c r="E223" s="11"/>
      <c r="G223" s="11"/>
      <c r="H223" s="63"/>
      <c r="I223" s="63"/>
    </row>
    <row r="224" spans="1:9" x14ac:dyDescent="0.2">
      <c r="A224" s="63"/>
      <c r="B224" s="63"/>
      <c r="C224" s="63"/>
      <c r="D224" s="63"/>
      <c r="E224" s="11"/>
      <c r="G224" s="11"/>
      <c r="H224" s="63"/>
      <c r="I224" s="63"/>
    </row>
    <row r="225" spans="1:9" x14ac:dyDescent="0.2">
      <c r="A225" s="63"/>
      <c r="B225" s="63"/>
      <c r="C225" s="63"/>
      <c r="D225" s="63"/>
      <c r="E225" s="11"/>
      <c r="G225" s="11"/>
      <c r="H225" s="63"/>
      <c r="I225" s="63"/>
    </row>
    <row r="226" spans="1:9" x14ac:dyDescent="0.2">
      <c r="A226" s="63"/>
      <c r="B226" s="63"/>
      <c r="C226" s="63"/>
      <c r="D226" s="63"/>
      <c r="E226" s="11"/>
      <c r="G226" s="11"/>
      <c r="H226" s="63"/>
      <c r="I226" s="63"/>
    </row>
    <row r="227" spans="1:9" x14ac:dyDescent="0.2">
      <c r="A227" s="63"/>
      <c r="B227" s="63"/>
      <c r="C227" s="63"/>
      <c r="D227" s="63"/>
      <c r="E227" s="11"/>
      <c r="G227" s="11"/>
      <c r="H227" s="63"/>
      <c r="I227" s="63"/>
    </row>
    <row r="228" spans="1:9" x14ac:dyDescent="0.2">
      <c r="A228" s="63"/>
      <c r="B228" s="63"/>
      <c r="C228" s="63"/>
      <c r="D228" s="63"/>
      <c r="E228" s="11"/>
      <c r="G228" s="11"/>
      <c r="H228" s="63"/>
      <c r="I228" s="63"/>
    </row>
    <row r="229" spans="1:9" x14ac:dyDescent="0.2">
      <c r="A229" s="63"/>
      <c r="B229" s="63"/>
      <c r="C229" s="63"/>
      <c r="D229" s="63"/>
      <c r="E229" s="11"/>
      <c r="G229" s="11"/>
      <c r="H229" s="63"/>
      <c r="I229" s="63"/>
    </row>
    <row r="230" spans="1:9" x14ac:dyDescent="0.2">
      <c r="A230" s="63"/>
      <c r="B230" s="63"/>
      <c r="C230" s="63"/>
      <c r="D230" s="63"/>
      <c r="E230" s="11"/>
      <c r="G230" s="11"/>
      <c r="H230" s="63"/>
      <c r="I230" s="63"/>
    </row>
    <row r="231" spans="1:9" x14ac:dyDescent="0.2">
      <c r="A231" s="63"/>
      <c r="B231" s="63"/>
      <c r="C231" s="63"/>
      <c r="D231" s="63"/>
      <c r="E231" s="11"/>
      <c r="G231" s="11"/>
      <c r="H231" s="63"/>
      <c r="I231" s="63"/>
    </row>
    <row r="232" spans="1:9" x14ac:dyDescent="0.2">
      <c r="A232" s="63"/>
      <c r="B232" s="63"/>
      <c r="C232" s="63"/>
      <c r="D232" s="63"/>
      <c r="E232" s="11"/>
      <c r="G232" s="11"/>
      <c r="H232" s="63"/>
      <c r="I232" s="63"/>
    </row>
    <row r="233" spans="1:9" x14ac:dyDescent="0.2">
      <c r="A233" s="63"/>
      <c r="B233" s="63"/>
      <c r="C233" s="63"/>
      <c r="D233" s="63"/>
      <c r="E233" s="11"/>
      <c r="G233" s="11"/>
      <c r="H233" s="63"/>
      <c r="I233" s="63"/>
    </row>
    <row r="234" spans="1:9" x14ac:dyDescent="0.2">
      <c r="A234" s="63"/>
      <c r="B234" s="63"/>
      <c r="C234" s="63"/>
      <c r="D234" s="63"/>
      <c r="E234" s="11"/>
      <c r="G234" s="11"/>
      <c r="H234" s="63"/>
      <c r="I234" s="63"/>
    </row>
    <row r="235" spans="1:9" x14ac:dyDescent="0.2">
      <c r="A235" s="63"/>
      <c r="B235" s="63"/>
      <c r="C235" s="63"/>
      <c r="D235" s="63"/>
      <c r="E235" s="11"/>
      <c r="G235" s="11"/>
      <c r="H235" s="63"/>
      <c r="I235" s="63"/>
    </row>
    <row r="236" spans="1:9" x14ac:dyDescent="0.2">
      <c r="A236" s="63"/>
      <c r="B236" s="63"/>
      <c r="C236" s="63"/>
      <c r="D236" s="63"/>
      <c r="E236" s="11"/>
      <c r="G236" s="11"/>
      <c r="H236" s="63"/>
      <c r="I236" s="63"/>
    </row>
    <row r="237" spans="1:9" x14ac:dyDescent="0.2">
      <c r="A237" s="63"/>
      <c r="B237" s="63"/>
      <c r="C237" s="63"/>
      <c r="D237" s="63"/>
      <c r="E237" s="11"/>
      <c r="G237" s="11"/>
      <c r="H237" s="63"/>
      <c r="I237" s="63"/>
    </row>
    <row r="238" spans="1:9" x14ac:dyDescent="0.2">
      <c r="A238" s="63"/>
      <c r="B238" s="63"/>
      <c r="C238" s="63"/>
      <c r="D238" s="63"/>
      <c r="E238" s="11"/>
      <c r="G238" s="11"/>
      <c r="H238" s="63"/>
      <c r="I238" s="63"/>
    </row>
    <row r="239" spans="1:9" x14ac:dyDescent="0.2">
      <c r="A239" s="63"/>
      <c r="B239" s="63"/>
      <c r="C239" s="63"/>
      <c r="D239" s="63"/>
      <c r="E239" s="11"/>
      <c r="G239" s="11"/>
      <c r="H239" s="63"/>
      <c r="I239" s="63"/>
    </row>
    <row r="240" spans="1:9" x14ac:dyDescent="0.2">
      <c r="A240" s="63"/>
      <c r="B240" s="63"/>
      <c r="C240" s="63"/>
      <c r="D240" s="63"/>
      <c r="E240" s="11"/>
      <c r="G240" s="11"/>
      <c r="H240" s="63"/>
      <c r="I240" s="63"/>
    </row>
    <row r="241" spans="1:9" x14ac:dyDescent="0.2">
      <c r="A241" s="63"/>
      <c r="B241" s="63"/>
      <c r="C241" s="63"/>
      <c r="D241" s="63"/>
      <c r="E241" s="11"/>
      <c r="G241" s="11"/>
      <c r="H241" s="63"/>
      <c r="I241" s="63"/>
    </row>
    <row r="242" spans="1:9" x14ac:dyDescent="0.2">
      <c r="A242" s="63"/>
      <c r="B242" s="63"/>
      <c r="C242" s="63"/>
      <c r="D242" s="63"/>
      <c r="E242" s="11"/>
      <c r="G242" s="11"/>
      <c r="H242" s="63"/>
      <c r="I242" s="63"/>
    </row>
    <row r="243" spans="1:9" x14ac:dyDescent="0.2">
      <c r="A243" s="63"/>
      <c r="B243" s="63"/>
      <c r="C243" s="63"/>
      <c r="D243" s="63"/>
      <c r="E243" s="11"/>
      <c r="G243" s="11"/>
      <c r="H243" s="63"/>
      <c r="I243" s="63"/>
    </row>
    <row r="244" spans="1:9" x14ac:dyDescent="0.2">
      <c r="A244" s="63"/>
      <c r="B244" s="63"/>
      <c r="C244" s="63"/>
      <c r="D244" s="63"/>
      <c r="E244" s="11"/>
      <c r="G244" s="11"/>
      <c r="H244" s="63"/>
      <c r="I244" s="63"/>
    </row>
    <row r="245" spans="1:9" x14ac:dyDescent="0.2">
      <c r="A245" s="63"/>
      <c r="B245" s="63"/>
      <c r="C245" s="63"/>
      <c r="D245" s="63"/>
      <c r="E245" s="11"/>
      <c r="G245" s="11"/>
      <c r="H245" s="63"/>
      <c r="I245" s="63"/>
    </row>
    <row r="246" spans="1:9" x14ac:dyDescent="0.2">
      <c r="A246" s="63"/>
      <c r="B246" s="63"/>
      <c r="C246" s="63"/>
      <c r="D246" s="63"/>
      <c r="E246" s="11"/>
      <c r="G246" s="11"/>
      <c r="H246" s="63"/>
      <c r="I246" s="63"/>
    </row>
    <row r="247" spans="1:9" x14ac:dyDescent="0.2">
      <c r="A247" s="63"/>
      <c r="B247" s="63"/>
      <c r="C247" s="63"/>
      <c r="D247" s="63"/>
      <c r="E247" s="11"/>
      <c r="G247" s="11"/>
      <c r="H247" s="63"/>
      <c r="I247" s="63"/>
    </row>
    <row r="248" spans="1:9" x14ac:dyDescent="0.2">
      <c r="A248" s="63"/>
      <c r="B248" s="63"/>
      <c r="C248" s="63"/>
      <c r="D248" s="63"/>
      <c r="E248" s="11"/>
      <c r="G248" s="11"/>
      <c r="H248" s="63"/>
      <c r="I248" s="63"/>
    </row>
    <row r="249" spans="1:9" x14ac:dyDescent="0.2">
      <c r="A249" s="63"/>
      <c r="B249" s="63"/>
      <c r="C249" s="63"/>
      <c r="D249" s="63"/>
      <c r="E249" s="11"/>
      <c r="G249" s="11"/>
      <c r="H249" s="63"/>
      <c r="I249" s="63"/>
    </row>
    <row r="250" spans="1:9" x14ac:dyDescent="0.2">
      <c r="A250" s="63"/>
      <c r="B250" s="63"/>
      <c r="C250" s="63"/>
      <c r="D250" s="63"/>
      <c r="E250" s="11"/>
      <c r="G250" s="11"/>
      <c r="H250" s="63"/>
      <c r="I250" s="63"/>
    </row>
    <row r="251" spans="1:9" x14ac:dyDescent="0.2">
      <c r="A251" s="63"/>
      <c r="B251" s="63"/>
      <c r="C251" s="63"/>
      <c r="D251" s="63"/>
      <c r="E251" s="11"/>
      <c r="G251" s="11"/>
      <c r="H251" s="63"/>
      <c r="I251" s="63"/>
    </row>
    <row r="252" spans="1:9" x14ac:dyDescent="0.2">
      <c r="A252" s="63"/>
      <c r="B252" s="63"/>
      <c r="C252" s="63"/>
      <c r="D252" s="63"/>
      <c r="E252" s="11"/>
      <c r="G252" s="11"/>
      <c r="H252" s="63"/>
      <c r="I252" s="63"/>
    </row>
    <row r="253" spans="1:9" x14ac:dyDescent="0.2">
      <c r="A253" s="63"/>
      <c r="B253" s="63"/>
      <c r="C253" s="63"/>
      <c r="D253" s="63"/>
      <c r="E253" s="11"/>
      <c r="G253" s="11"/>
      <c r="H253" s="63"/>
      <c r="I253" s="63"/>
    </row>
    <row r="254" spans="1:9" x14ac:dyDescent="0.2">
      <c r="A254" s="63"/>
      <c r="B254" s="63"/>
      <c r="C254" s="63"/>
      <c r="D254" s="63"/>
      <c r="E254" s="11"/>
      <c r="G254" s="11"/>
      <c r="H254" s="63"/>
      <c r="I254" s="63"/>
    </row>
    <row r="255" spans="1:9" x14ac:dyDescent="0.2">
      <c r="A255" s="63"/>
      <c r="B255" s="63"/>
      <c r="C255" s="63"/>
      <c r="D255" s="63"/>
      <c r="E255" s="11"/>
      <c r="G255" s="11"/>
      <c r="H255" s="63"/>
      <c r="I255" s="63"/>
    </row>
    <row r="256" spans="1:9" x14ac:dyDescent="0.2">
      <c r="A256" s="63"/>
      <c r="B256" s="63"/>
      <c r="C256" s="63"/>
      <c r="D256" s="63"/>
      <c r="E256" s="11"/>
      <c r="G256" s="11"/>
      <c r="H256" s="63"/>
      <c r="I256" s="63"/>
    </row>
    <row r="257" spans="1:9" x14ac:dyDescent="0.2">
      <c r="A257" s="63"/>
      <c r="B257" s="63"/>
      <c r="C257" s="63"/>
      <c r="D257" s="63"/>
      <c r="E257" s="11"/>
      <c r="G257" s="11"/>
      <c r="H257" s="63"/>
      <c r="I257" s="63"/>
    </row>
    <row r="258" spans="1:9" x14ac:dyDescent="0.2">
      <c r="A258" s="63"/>
      <c r="B258" s="63"/>
      <c r="C258" s="63"/>
      <c r="D258" s="63"/>
      <c r="E258" s="11"/>
      <c r="G258" s="11"/>
      <c r="H258" s="63"/>
      <c r="I258" s="63"/>
    </row>
    <row r="259" spans="1:9" x14ac:dyDescent="0.2">
      <c r="A259" s="63"/>
      <c r="B259" s="63"/>
      <c r="C259" s="63"/>
      <c r="D259" s="63"/>
      <c r="E259" s="11"/>
      <c r="G259" s="11"/>
      <c r="H259" s="63"/>
      <c r="I259" s="63"/>
    </row>
    <row r="260" spans="1:9" x14ac:dyDescent="0.2">
      <c r="A260" s="63"/>
      <c r="B260" s="63"/>
      <c r="C260" s="63"/>
      <c r="D260" s="63"/>
      <c r="E260" s="11"/>
      <c r="G260" s="11"/>
      <c r="H260" s="63"/>
      <c r="I260" s="63"/>
    </row>
    <row r="261" spans="1:9" x14ac:dyDescent="0.2">
      <c r="A261" s="63"/>
      <c r="B261" s="63"/>
      <c r="C261" s="63"/>
      <c r="D261" s="63"/>
      <c r="E261" s="11"/>
      <c r="G261" s="11"/>
      <c r="H261" s="63"/>
      <c r="I261" s="63"/>
    </row>
    <row r="262" spans="1:9" x14ac:dyDescent="0.2">
      <c r="A262" s="63"/>
      <c r="B262" s="63"/>
      <c r="C262" s="63"/>
      <c r="D262" s="63"/>
      <c r="E262" s="11"/>
      <c r="G262" s="11"/>
      <c r="H262" s="63"/>
      <c r="I262" s="63"/>
    </row>
    <row r="263" spans="1:9" x14ac:dyDescent="0.2">
      <c r="A263" s="63"/>
      <c r="B263" s="63"/>
      <c r="C263" s="63"/>
      <c r="D263" s="63"/>
      <c r="E263" s="11"/>
      <c r="G263" s="11"/>
      <c r="H263" s="63"/>
      <c r="I263" s="63"/>
    </row>
    <row r="264" spans="1:9" x14ac:dyDescent="0.2">
      <c r="A264" s="63"/>
      <c r="B264" s="63"/>
      <c r="C264" s="63"/>
      <c r="D264" s="63"/>
      <c r="E264" s="11"/>
      <c r="G264" s="11"/>
      <c r="H264" s="63"/>
      <c r="I264" s="63"/>
    </row>
    <row r="265" spans="1:9" x14ac:dyDescent="0.2">
      <c r="A265" s="63"/>
      <c r="B265" s="63"/>
      <c r="C265" s="63"/>
      <c r="D265" s="63"/>
      <c r="E265" s="11"/>
      <c r="G265" s="11"/>
      <c r="H265" s="63"/>
      <c r="I265" s="63"/>
    </row>
    <row r="266" spans="1:9" x14ac:dyDescent="0.2">
      <c r="A266" s="63"/>
      <c r="B266" s="63"/>
      <c r="C266" s="63"/>
      <c r="D266" s="63"/>
      <c r="E266" s="11"/>
      <c r="G266" s="11"/>
      <c r="H266" s="63"/>
      <c r="I266" s="63"/>
    </row>
    <row r="267" spans="1:9" x14ac:dyDescent="0.2">
      <c r="A267" s="63"/>
      <c r="B267" s="63"/>
      <c r="C267" s="63"/>
      <c r="D267" s="63"/>
      <c r="E267" s="11"/>
      <c r="G267" s="11"/>
      <c r="H267" s="63"/>
      <c r="I267" s="63"/>
    </row>
    <row r="268" spans="1:9" x14ac:dyDescent="0.2">
      <c r="A268" s="63"/>
      <c r="B268" s="63"/>
      <c r="C268" s="63"/>
      <c r="D268" s="63"/>
      <c r="E268" s="11"/>
      <c r="G268" s="11"/>
      <c r="H268" s="63"/>
      <c r="I268" s="63"/>
    </row>
    <row r="269" spans="1:9" x14ac:dyDescent="0.2">
      <c r="A269" s="63"/>
      <c r="B269" s="63"/>
      <c r="C269" s="63"/>
      <c r="D269" s="63"/>
      <c r="E269" s="11"/>
      <c r="G269" s="11"/>
      <c r="H269" s="63"/>
      <c r="I269" s="63"/>
    </row>
    <row r="270" spans="1:9" x14ac:dyDescent="0.2">
      <c r="A270" s="63"/>
      <c r="B270" s="63"/>
      <c r="C270" s="63"/>
      <c r="D270" s="63"/>
      <c r="E270" s="11"/>
      <c r="G270" s="11"/>
      <c r="H270" s="63"/>
      <c r="I270" s="63"/>
    </row>
    <row r="271" spans="1:9" x14ac:dyDescent="0.2">
      <c r="A271" s="63"/>
      <c r="B271" s="63"/>
      <c r="C271" s="63"/>
      <c r="D271" s="63"/>
      <c r="E271" s="11"/>
      <c r="G271" s="11"/>
      <c r="H271" s="63"/>
      <c r="I271" s="63"/>
    </row>
    <row r="272" spans="1:9" x14ac:dyDescent="0.2">
      <c r="A272" s="63"/>
      <c r="B272" s="63"/>
      <c r="C272" s="63"/>
      <c r="D272" s="63"/>
      <c r="E272" s="11"/>
      <c r="G272" s="11"/>
      <c r="H272" s="63"/>
      <c r="I272" s="63"/>
    </row>
    <row r="273" spans="1:9" x14ac:dyDescent="0.2">
      <c r="A273" s="63"/>
      <c r="B273" s="63"/>
      <c r="C273" s="63"/>
      <c r="D273" s="63"/>
      <c r="E273" s="11"/>
      <c r="G273" s="11"/>
      <c r="H273" s="63"/>
      <c r="I273" s="63"/>
    </row>
    <row r="274" spans="1:9" x14ac:dyDescent="0.2">
      <c r="A274" s="63"/>
      <c r="B274" s="63"/>
      <c r="C274" s="63"/>
      <c r="D274" s="63"/>
      <c r="E274" s="11"/>
      <c r="G274" s="11"/>
      <c r="H274" s="63"/>
      <c r="I274" s="63"/>
    </row>
    <row r="275" spans="1:9" x14ac:dyDescent="0.2">
      <c r="A275" s="63"/>
      <c r="B275" s="63"/>
      <c r="C275" s="63"/>
      <c r="D275" s="63"/>
      <c r="E275" s="11"/>
      <c r="G275" s="11"/>
      <c r="H275" s="63"/>
      <c r="I275" s="63"/>
    </row>
    <row r="276" spans="1:9" x14ac:dyDescent="0.2">
      <c r="A276" s="63"/>
      <c r="B276" s="63"/>
      <c r="C276" s="63"/>
      <c r="D276" s="63"/>
      <c r="E276" s="11"/>
      <c r="G276" s="11"/>
      <c r="H276" s="63"/>
      <c r="I276" s="63"/>
    </row>
    <row r="277" spans="1:9" x14ac:dyDescent="0.2">
      <c r="A277" s="63"/>
      <c r="B277" s="63"/>
      <c r="C277" s="63"/>
      <c r="D277" s="63"/>
      <c r="E277" s="11"/>
      <c r="G277" s="11"/>
      <c r="H277" s="63"/>
      <c r="I277" s="63"/>
    </row>
    <row r="278" spans="1:9" x14ac:dyDescent="0.2">
      <c r="A278" s="63"/>
      <c r="B278" s="63"/>
      <c r="C278" s="63"/>
      <c r="D278" s="63"/>
      <c r="E278" s="11"/>
      <c r="G278" s="11"/>
      <c r="H278" s="63"/>
      <c r="I278" s="63"/>
    </row>
    <row r="279" spans="1:9" x14ac:dyDescent="0.2">
      <c r="A279" s="63"/>
      <c r="B279" s="63"/>
      <c r="C279" s="63"/>
      <c r="D279" s="63"/>
      <c r="E279" s="11"/>
      <c r="G279" s="11"/>
      <c r="H279" s="63"/>
      <c r="I279" s="63"/>
    </row>
    <row r="280" spans="1:9" x14ac:dyDescent="0.2">
      <c r="A280" s="63"/>
      <c r="B280" s="63"/>
      <c r="C280" s="63"/>
      <c r="D280" s="63"/>
      <c r="E280" s="11"/>
      <c r="G280" s="11"/>
      <c r="H280" s="63"/>
      <c r="I280" s="63"/>
    </row>
    <row r="281" spans="1:9" x14ac:dyDescent="0.2">
      <c r="A281" s="63"/>
      <c r="B281" s="63"/>
      <c r="C281" s="63"/>
      <c r="D281" s="63"/>
      <c r="E281" s="11"/>
      <c r="G281" s="11"/>
      <c r="H281" s="63"/>
      <c r="I281" s="63"/>
    </row>
    <row r="282" spans="1:9" x14ac:dyDescent="0.2">
      <c r="A282" s="63"/>
      <c r="B282" s="63"/>
      <c r="C282" s="63"/>
      <c r="D282" s="63"/>
      <c r="E282" s="11"/>
      <c r="G282" s="11"/>
      <c r="H282" s="63"/>
      <c r="I282" s="63"/>
    </row>
    <row r="283" spans="1:9" x14ac:dyDescent="0.2">
      <c r="A283" s="63"/>
      <c r="B283" s="63"/>
      <c r="C283" s="63"/>
      <c r="D283" s="63"/>
      <c r="E283" s="11"/>
      <c r="G283" s="11"/>
      <c r="H283" s="63"/>
      <c r="I283" s="63"/>
    </row>
    <row r="284" spans="1:9" x14ac:dyDescent="0.2">
      <c r="A284" s="63"/>
      <c r="B284" s="63"/>
      <c r="C284" s="63"/>
      <c r="D284" s="63"/>
      <c r="E284" s="11"/>
      <c r="G284" s="11"/>
      <c r="H284" s="63"/>
      <c r="I284" s="63"/>
    </row>
    <row r="285" spans="1:9" x14ac:dyDescent="0.2">
      <c r="A285" s="63"/>
      <c r="B285" s="63"/>
      <c r="C285" s="63"/>
      <c r="D285" s="63"/>
      <c r="E285" s="11"/>
      <c r="G285" s="11"/>
      <c r="H285" s="63"/>
      <c r="I285" s="63"/>
    </row>
    <row r="286" spans="1:9" x14ac:dyDescent="0.2">
      <c r="A286" s="63"/>
      <c r="B286" s="63"/>
      <c r="C286" s="63"/>
      <c r="D286" s="63"/>
      <c r="E286" s="11"/>
      <c r="G286" s="11"/>
      <c r="H286" s="63"/>
      <c r="I286" s="63"/>
    </row>
    <row r="287" spans="1:9" x14ac:dyDescent="0.2">
      <c r="A287" s="63"/>
      <c r="B287" s="63"/>
      <c r="C287" s="63"/>
      <c r="D287" s="63"/>
      <c r="E287" s="11"/>
      <c r="G287" s="11"/>
      <c r="H287" s="63"/>
      <c r="I287" s="63"/>
    </row>
    <row r="288" spans="1:9" x14ac:dyDescent="0.2">
      <c r="A288" s="63"/>
      <c r="B288" s="63"/>
      <c r="C288" s="63"/>
      <c r="D288" s="63"/>
      <c r="E288" s="11"/>
      <c r="G288" s="11"/>
      <c r="H288" s="63"/>
      <c r="I288" s="63"/>
    </row>
    <row r="289" spans="1:9" x14ac:dyDescent="0.2">
      <c r="A289" s="63"/>
      <c r="B289" s="63"/>
      <c r="C289" s="63"/>
      <c r="D289" s="63"/>
      <c r="E289" s="11"/>
      <c r="G289" s="11"/>
      <c r="H289" s="63"/>
      <c r="I289" s="63"/>
    </row>
    <row r="290" spans="1:9" x14ac:dyDescent="0.2">
      <c r="A290" s="63"/>
      <c r="B290" s="63"/>
      <c r="C290" s="63"/>
      <c r="D290" s="63"/>
      <c r="E290" s="11"/>
      <c r="G290" s="11"/>
      <c r="H290" s="63"/>
      <c r="I290" s="63"/>
    </row>
    <row r="291" spans="1:9" x14ac:dyDescent="0.2">
      <c r="A291" s="63"/>
      <c r="B291" s="63"/>
      <c r="C291" s="63"/>
      <c r="D291" s="63"/>
      <c r="E291" s="11"/>
      <c r="G291" s="11"/>
      <c r="H291" s="63"/>
      <c r="I291" s="63"/>
    </row>
    <row r="292" spans="1:9" x14ac:dyDescent="0.2">
      <c r="A292" s="63"/>
      <c r="B292" s="63"/>
      <c r="C292" s="63"/>
      <c r="D292" s="63"/>
      <c r="E292" s="11"/>
      <c r="G292" s="11"/>
      <c r="H292" s="63"/>
      <c r="I292" s="63"/>
    </row>
    <row r="293" spans="1:9" x14ac:dyDescent="0.2">
      <c r="A293" s="63"/>
      <c r="B293" s="63"/>
      <c r="C293" s="63"/>
      <c r="D293" s="63"/>
      <c r="E293" s="11"/>
      <c r="G293" s="11"/>
      <c r="H293" s="63"/>
      <c r="I293" s="63"/>
    </row>
    <row r="294" spans="1:9" x14ac:dyDescent="0.2">
      <c r="A294" s="63"/>
      <c r="B294" s="63"/>
      <c r="C294" s="63"/>
      <c r="D294" s="63"/>
      <c r="E294" s="11"/>
      <c r="G294" s="11"/>
      <c r="H294" s="63"/>
      <c r="I294" s="63"/>
    </row>
    <row r="295" spans="1:9" x14ac:dyDescent="0.2">
      <c r="A295" s="63"/>
      <c r="B295" s="63"/>
      <c r="C295" s="63"/>
      <c r="D295" s="63"/>
      <c r="E295" s="11"/>
      <c r="G295" s="11"/>
      <c r="H295" s="63"/>
      <c r="I295" s="63"/>
    </row>
    <row r="296" spans="1:9" x14ac:dyDescent="0.2">
      <c r="A296" s="63"/>
      <c r="B296" s="63"/>
      <c r="C296" s="63"/>
      <c r="D296" s="63"/>
      <c r="E296" s="11"/>
      <c r="G296" s="11"/>
      <c r="H296" s="63"/>
      <c r="I296" s="63"/>
    </row>
    <row r="297" spans="1:9" x14ac:dyDescent="0.2">
      <c r="A297" s="63"/>
      <c r="B297" s="63"/>
      <c r="C297" s="63"/>
      <c r="D297" s="63"/>
      <c r="E297" s="11"/>
      <c r="G297" s="11"/>
      <c r="H297" s="63"/>
      <c r="I297" s="63"/>
    </row>
    <row r="298" spans="1:9" x14ac:dyDescent="0.2">
      <c r="A298" s="63"/>
      <c r="B298" s="63"/>
      <c r="C298" s="63"/>
      <c r="D298" s="63"/>
      <c r="E298" s="11"/>
      <c r="G298" s="11"/>
      <c r="H298" s="63"/>
      <c r="I298" s="63"/>
    </row>
    <row r="299" spans="1:9" x14ac:dyDescent="0.2">
      <c r="A299" s="63"/>
      <c r="B299" s="63"/>
      <c r="C299" s="63"/>
      <c r="D299" s="63"/>
      <c r="E299" s="11"/>
      <c r="G299" s="11"/>
      <c r="H299" s="63"/>
      <c r="I299" s="63"/>
    </row>
  </sheetData>
  <autoFilter ref="A4:I91" xr:uid="{00000000-0001-0000-1100-000000000000}">
    <filterColumn colId="1">
      <filters>
        <filter val="Adani Enterprises Ltd-partly paid"/>
      </filters>
    </filterColumn>
  </autoFilter>
  <mergeCells count="1">
    <mergeCell ref="A1:G1"/>
  </mergeCells>
  <conditionalFormatting sqref="F2:F3 F5:F65537">
    <cfRule type="cellIs" dxfId="72" priority="4"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8"/>
  <sheetViews>
    <sheetView workbookViewId="0">
      <selection sqref="A1:F1"/>
    </sheetView>
  </sheetViews>
  <sheetFormatPr defaultColWidth="9.109375" defaultRowHeight="10.199999999999999" x14ac:dyDescent="0.2"/>
  <cols>
    <col min="1" max="1" width="40.5546875" style="7" bestFit="1" customWidth="1"/>
    <col min="2" max="2" width="28.4414062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12</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126</v>
      </c>
      <c r="B7" s="21" t="s">
        <v>125</v>
      </c>
      <c r="C7" s="21" t="s">
        <v>127</v>
      </c>
      <c r="D7" s="24">
        <v>1900000</v>
      </c>
      <c r="E7" s="22">
        <v>18832.8</v>
      </c>
      <c r="F7" s="23">
        <v>8.0949611803895607</v>
      </c>
    </row>
    <row r="8" spans="1:6" x14ac:dyDescent="0.2">
      <c r="A8" s="21" t="s">
        <v>137</v>
      </c>
      <c r="B8" s="21" t="s">
        <v>136</v>
      </c>
      <c r="C8" s="21" t="s">
        <v>138</v>
      </c>
      <c r="D8" s="24">
        <v>950000</v>
      </c>
      <c r="E8" s="22">
        <v>14918.8</v>
      </c>
      <c r="F8" s="23">
        <v>6.41259434911409</v>
      </c>
    </row>
    <row r="9" spans="1:6" x14ac:dyDescent="0.2">
      <c r="A9" s="21" t="s">
        <v>143</v>
      </c>
      <c r="B9" s="21" t="s">
        <v>142</v>
      </c>
      <c r="C9" s="21" t="s">
        <v>127</v>
      </c>
      <c r="D9" s="24">
        <v>1100000</v>
      </c>
      <c r="E9" s="22">
        <v>13963.4</v>
      </c>
      <c r="F9" s="23">
        <v>6.00193178636483</v>
      </c>
    </row>
    <row r="10" spans="1:6" x14ac:dyDescent="0.2">
      <c r="A10" s="21" t="s">
        <v>336</v>
      </c>
      <c r="B10" s="21" t="s">
        <v>335</v>
      </c>
      <c r="C10" s="21" t="s">
        <v>141</v>
      </c>
      <c r="D10" s="24">
        <v>360000</v>
      </c>
      <c r="E10" s="22">
        <v>11542.32</v>
      </c>
      <c r="F10" s="23">
        <v>4.9612714164454603</v>
      </c>
    </row>
    <row r="11" spans="1:6" x14ac:dyDescent="0.2">
      <c r="A11" s="21" t="s">
        <v>132</v>
      </c>
      <c r="B11" s="21" t="s">
        <v>131</v>
      </c>
      <c r="C11" s="21" t="s">
        <v>127</v>
      </c>
      <c r="D11" s="24">
        <v>775000</v>
      </c>
      <c r="E11" s="22">
        <v>10407.475</v>
      </c>
      <c r="F11" s="23">
        <v>4.4734774494963503</v>
      </c>
    </row>
    <row r="12" spans="1:6" x14ac:dyDescent="0.2">
      <c r="A12" s="21" t="s">
        <v>145</v>
      </c>
      <c r="B12" s="21" t="s">
        <v>144</v>
      </c>
      <c r="C12" s="21" t="s">
        <v>127</v>
      </c>
      <c r="D12" s="24">
        <v>950000</v>
      </c>
      <c r="E12" s="22">
        <v>9330.9</v>
      </c>
      <c r="F12" s="23">
        <v>4.0107298584436197</v>
      </c>
    </row>
    <row r="13" spans="1:6" x14ac:dyDescent="0.2">
      <c r="A13" s="21" t="s">
        <v>140</v>
      </c>
      <c r="B13" s="21" t="s">
        <v>139</v>
      </c>
      <c r="C13" s="21" t="s">
        <v>141</v>
      </c>
      <c r="D13" s="24">
        <v>564959</v>
      </c>
      <c r="E13" s="22">
        <v>9126.3476859999992</v>
      </c>
      <c r="F13" s="23">
        <v>3.9228064991349201</v>
      </c>
    </row>
    <row r="14" spans="1:6" x14ac:dyDescent="0.2">
      <c r="A14" s="21" t="s">
        <v>201</v>
      </c>
      <c r="B14" s="21" t="s">
        <v>200</v>
      </c>
      <c r="C14" s="21" t="s">
        <v>153</v>
      </c>
      <c r="D14" s="24">
        <v>52000</v>
      </c>
      <c r="E14" s="22">
        <v>8682.44</v>
      </c>
      <c r="F14" s="23">
        <v>3.7320002735154398</v>
      </c>
    </row>
    <row r="15" spans="1:6" x14ac:dyDescent="0.2">
      <c r="A15" s="21" t="s">
        <v>265</v>
      </c>
      <c r="B15" s="21" t="s">
        <v>264</v>
      </c>
      <c r="C15" s="21" t="s">
        <v>165</v>
      </c>
      <c r="D15" s="24">
        <v>500000</v>
      </c>
      <c r="E15" s="22">
        <v>7556.5</v>
      </c>
      <c r="F15" s="23">
        <v>3.24803397049901</v>
      </c>
    </row>
    <row r="16" spans="1:6" x14ac:dyDescent="0.2">
      <c r="A16" s="21" t="s">
        <v>269</v>
      </c>
      <c r="B16" s="21" t="s">
        <v>268</v>
      </c>
      <c r="C16" s="21" t="s">
        <v>270</v>
      </c>
      <c r="D16" s="24">
        <v>3000000</v>
      </c>
      <c r="E16" s="22">
        <v>7211.4</v>
      </c>
      <c r="F16" s="23">
        <v>3.0996985608226799</v>
      </c>
    </row>
    <row r="17" spans="1:6" x14ac:dyDescent="0.2">
      <c r="A17" s="21" t="s">
        <v>322</v>
      </c>
      <c r="B17" s="21" t="s">
        <v>321</v>
      </c>
      <c r="C17" s="21" t="s">
        <v>192</v>
      </c>
      <c r="D17" s="24">
        <v>1600000</v>
      </c>
      <c r="E17" s="22">
        <v>6448</v>
      </c>
      <c r="F17" s="23">
        <v>2.7715639570935799</v>
      </c>
    </row>
    <row r="18" spans="1:6" x14ac:dyDescent="0.2">
      <c r="A18" s="21" t="s">
        <v>444</v>
      </c>
      <c r="B18" s="21" t="s">
        <v>443</v>
      </c>
      <c r="C18" s="21" t="s">
        <v>220</v>
      </c>
      <c r="D18" s="24">
        <v>1300000</v>
      </c>
      <c r="E18" s="22">
        <v>4638.3999999999996</v>
      </c>
      <c r="F18" s="23">
        <v>1.99373794332861</v>
      </c>
    </row>
    <row r="19" spans="1:6" x14ac:dyDescent="0.2">
      <c r="A19" s="21" t="s">
        <v>176</v>
      </c>
      <c r="B19" s="21" t="s">
        <v>175</v>
      </c>
      <c r="C19" s="21" t="s">
        <v>177</v>
      </c>
      <c r="D19" s="24">
        <v>2500000</v>
      </c>
      <c r="E19" s="22">
        <v>4502</v>
      </c>
      <c r="F19" s="23">
        <v>1.9351087057747001</v>
      </c>
    </row>
    <row r="20" spans="1:6" x14ac:dyDescent="0.2">
      <c r="A20" s="21" t="s">
        <v>185</v>
      </c>
      <c r="B20" s="21" t="s">
        <v>184</v>
      </c>
      <c r="C20" s="21" t="s">
        <v>186</v>
      </c>
      <c r="D20" s="24">
        <v>360000</v>
      </c>
      <c r="E20" s="22">
        <v>4387.68</v>
      </c>
      <c r="F20" s="23">
        <v>1.88597018350812</v>
      </c>
    </row>
    <row r="21" spans="1:6" x14ac:dyDescent="0.2">
      <c r="A21" s="21" t="s">
        <v>487</v>
      </c>
      <c r="B21" s="21" t="s">
        <v>486</v>
      </c>
      <c r="C21" s="21" t="s">
        <v>488</v>
      </c>
      <c r="D21" s="24">
        <v>800000</v>
      </c>
      <c r="E21" s="22">
        <v>4228.8</v>
      </c>
      <c r="F21" s="23">
        <v>1.81767829741894</v>
      </c>
    </row>
    <row r="22" spans="1:6" x14ac:dyDescent="0.2">
      <c r="A22" s="21" t="s">
        <v>490</v>
      </c>
      <c r="B22" s="21" t="s">
        <v>489</v>
      </c>
      <c r="C22" s="21" t="s">
        <v>220</v>
      </c>
      <c r="D22" s="24">
        <v>550000</v>
      </c>
      <c r="E22" s="22">
        <v>4210.5249999999996</v>
      </c>
      <c r="F22" s="23">
        <v>1.80982309715283</v>
      </c>
    </row>
    <row r="23" spans="1:6" x14ac:dyDescent="0.2">
      <c r="A23" s="21" t="s">
        <v>179</v>
      </c>
      <c r="B23" s="21" t="s">
        <v>178</v>
      </c>
      <c r="C23" s="21" t="s">
        <v>180</v>
      </c>
      <c r="D23" s="24">
        <v>2400000</v>
      </c>
      <c r="E23" s="22">
        <v>4131.84</v>
      </c>
      <c r="F23" s="23">
        <v>1.77600167811376</v>
      </c>
    </row>
    <row r="24" spans="1:6" x14ac:dyDescent="0.2">
      <c r="A24" s="21" t="s">
        <v>237</v>
      </c>
      <c r="B24" s="21" t="s">
        <v>236</v>
      </c>
      <c r="C24" s="21" t="s">
        <v>238</v>
      </c>
      <c r="D24" s="24">
        <v>2300000</v>
      </c>
      <c r="E24" s="22">
        <v>4121.37</v>
      </c>
      <c r="F24" s="23">
        <v>1.77150132534844</v>
      </c>
    </row>
    <row r="25" spans="1:6" x14ac:dyDescent="0.2">
      <c r="A25" s="21" t="s">
        <v>310</v>
      </c>
      <c r="B25" s="21" t="s">
        <v>309</v>
      </c>
      <c r="C25" s="21" t="s">
        <v>127</v>
      </c>
      <c r="D25" s="24">
        <v>1300000</v>
      </c>
      <c r="E25" s="22">
        <v>4105.3999999999996</v>
      </c>
      <c r="F25" s="23">
        <v>1.76463689042369</v>
      </c>
    </row>
    <row r="26" spans="1:6" x14ac:dyDescent="0.2">
      <c r="A26" s="21" t="s">
        <v>320</v>
      </c>
      <c r="B26" s="21" t="s">
        <v>319</v>
      </c>
      <c r="C26" s="21" t="s">
        <v>135</v>
      </c>
      <c r="D26" s="24">
        <v>975000</v>
      </c>
      <c r="E26" s="22">
        <v>4082.8125</v>
      </c>
      <c r="F26" s="23">
        <v>1.7549280348280301</v>
      </c>
    </row>
    <row r="27" spans="1:6" x14ac:dyDescent="0.2">
      <c r="A27" s="21" t="s">
        <v>492</v>
      </c>
      <c r="B27" s="21" t="s">
        <v>491</v>
      </c>
      <c r="C27" s="21" t="s">
        <v>165</v>
      </c>
      <c r="D27" s="24">
        <v>300000</v>
      </c>
      <c r="E27" s="22">
        <v>3814.2</v>
      </c>
      <c r="F27" s="23">
        <v>1.63946948590979</v>
      </c>
    </row>
    <row r="28" spans="1:6" x14ac:dyDescent="0.2">
      <c r="A28" s="21" t="s">
        <v>158</v>
      </c>
      <c r="B28" s="21" t="s">
        <v>157</v>
      </c>
      <c r="C28" s="21" t="s">
        <v>159</v>
      </c>
      <c r="D28" s="24">
        <v>1100000</v>
      </c>
      <c r="E28" s="22">
        <v>3625.05</v>
      </c>
      <c r="F28" s="23">
        <v>1.5581665512813401</v>
      </c>
    </row>
    <row r="29" spans="1:6" x14ac:dyDescent="0.2">
      <c r="A29" s="21" t="s">
        <v>494</v>
      </c>
      <c r="B29" s="21" t="s">
        <v>493</v>
      </c>
      <c r="C29" s="21" t="s">
        <v>138</v>
      </c>
      <c r="D29" s="24">
        <v>900000</v>
      </c>
      <c r="E29" s="22">
        <v>3456</v>
      </c>
      <c r="F29" s="23">
        <v>1.4855032623628099</v>
      </c>
    </row>
    <row r="30" spans="1:6" x14ac:dyDescent="0.2">
      <c r="A30" s="21" t="s">
        <v>496</v>
      </c>
      <c r="B30" s="21" t="s">
        <v>495</v>
      </c>
      <c r="C30" s="21" t="s">
        <v>150</v>
      </c>
      <c r="D30" s="24">
        <v>1902825</v>
      </c>
      <c r="E30" s="22">
        <v>3429.2712150000002</v>
      </c>
      <c r="F30" s="23">
        <v>1.4740143453152099</v>
      </c>
    </row>
    <row r="31" spans="1:6" x14ac:dyDescent="0.2">
      <c r="A31" s="21" t="s">
        <v>498</v>
      </c>
      <c r="B31" s="21" t="s">
        <v>497</v>
      </c>
      <c r="C31" s="21" t="s">
        <v>127</v>
      </c>
      <c r="D31" s="24">
        <v>1100000</v>
      </c>
      <c r="E31" s="22">
        <v>3198.8</v>
      </c>
      <c r="F31" s="23">
        <v>1.3749501839253899</v>
      </c>
    </row>
    <row r="32" spans="1:6" x14ac:dyDescent="0.2">
      <c r="A32" s="21" t="s">
        <v>330</v>
      </c>
      <c r="B32" s="21" t="s">
        <v>329</v>
      </c>
      <c r="C32" s="21" t="s">
        <v>159</v>
      </c>
      <c r="D32" s="24">
        <v>1150000</v>
      </c>
      <c r="E32" s="22">
        <v>3042.9</v>
      </c>
      <c r="F32" s="23">
        <v>1.30793920053351</v>
      </c>
    </row>
    <row r="33" spans="1:6" x14ac:dyDescent="0.2">
      <c r="A33" s="21" t="s">
        <v>227</v>
      </c>
      <c r="B33" s="21" t="s">
        <v>226</v>
      </c>
      <c r="C33" s="21" t="s">
        <v>150</v>
      </c>
      <c r="D33" s="24">
        <v>400000</v>
      </c>
      <c r="E33" s="22">
        <v>2861.2</v>
      </c>
      <c r="F33" s="23">
        <v>1.22983852264829</v>
      </c>
    </row>
    <row r="34" spans="1:6" x14ac:dyDescent="0.2">
      <c r="A34" s="21" t="s">
        <v>500</v>
      </c>
      <c r="B34" s="21" t="s">
        <v>499</v>
      </c>
      <c r="C34" s="21" t="s">
        <v>156</v>
      </c>
      <c r="D34" s="24">
        <v>100000</v>
      </c>
      <c r="E34" s="22">
        <v>2829</v>
      </c>
      <c r="F34" s="23">
        <v>1.2159978961876099</v>
      </c>
    </row>
    <row r="35" spans="1:6" x14ac:dyDescent="0.2">
      <c r="A35" s="21" t="s">
        <v>502</v>
      </c>
      <c r="B35" s="21" t="s">
        <v>501</v>
      </c>
      <c r="C35" s="21" t="s">
        <v>150</v>
      </c>
      <c r="D35" s="24">
        <v>125000</v>
      </c>
      <c r="E35" s="22">
        <v>2779.375</v>
      </c>
      <c r="F35" s="23">
        <v>1.19466742761274</v>
      </c>
    </row>
    <row r="36" spans="1:6" x14ac:dyDescent="0.2">
      <c r="A36" s="21" t="s">
        <v>342</v>
      </c>
      <c r="B36" s="21" t="s">
        <v>341</v>
      </c>
      <c r="C36" s="21" t="s">
        <v>127</v>
      </c>
      <c r="D36" s="24">
        <v>1900000</v>
      </c>
      <c r="E36" s="22">
        <v>2770.58</v>
      </c>
      <c r="F36" s="23">
        <v>1.1908870453232501</v>
      </c>
    </row>
    <row r="37" spans="1:6" x14ac:dyDescent="0.2">
      <c r="A37" s="21" t="s">
        <v>504</v>
      </c>
      <c r="B37" s="21" t="s">
        <v>503</v>
      </c>
      <c r="C37" s="21" t="s">
        <v>165</v>
      </c>
      <c r="D37" s="24">
        <v>600000</v>
      </c>
      <c r="E37" s="22">
        <v>2720.4</v>
      </c>
      <c r="F37" s="23">
        <v>1.16931801936684</v>
      </c>
    </row>
    <row r="38" spans="1:6" x14ac:dyDescent="0.2">
      <c r="A38" s="21" t="s">
        <v>199</v>
      </c>
      <c r="B38" s="21" t="s">
        <v>198</v>
      </c>
      <c r="C38" s="21" t="s">
        <v>159</v>
      </c>
      <c r="D38" s="24">
        <v>1573467</v>
      </c>
      <c r="E38" s="22">
        <v>2636.5013049999998</v>
      </c>
      <c r="F38" s="23">
        <v>1.1332555815397301</v>
      </c>
    </row>
    <row r="39" spans="1:6" x14ac:dyDescent="0.2">
      <c r="A39" s="21" t="s">
        <v>506</v>
      </c>
      <c r="B39" s="21" t="s">
        <v>505</v>
      </c>
      <c r="C39" s="21" t="s">
        <v>210</v>
      </c>
      <c r="D39" s="24">
        <v>1000000</v>
      </c>
      <c r="E39" s="22">
        <v>2570.5</v>
      </c>
      <c r="F39" s="23">
        <v>1.1048860346943301</v>
      </c>
    </row>
    <row r="40" spans="1:6" x14ac:dyDescent="0.2">
      <c r="A40" s="21" t="s">
        <v>508</v>
      </c>
      <c r="B40" s="21" t="s">
        <v>507</v>
      </c>
      <c r="C40" s="21" t="s">
        <v>225</v>
      </c>
      <c r="D40" s="24">
        <v>300000</v>
      </c>
      <c r="E40" s="22">
        <v>2385.4499999999998</v>
      </c>
      <c r="F40" s="23">
        <v>1.02534541585746</v>
      </c>
    </row>
    <row r="41" spans="1:6" x14ac:dyDescent="0.2">
      <c r="A41" s="21" t="s">
        <v>147</v>
      </c>
      <c r="B41" s="21" t="s">
        <v>146</v>
      </c>
      <c r="C41" s="21" t="s">
        <v>141</v>
      </c>
      <c r="D41" s="24">
        <v>145000</v>
      </c>
      <c r="E41" s="22">
        <v>2353.7849999999999</v>
      </c>
      <c r="F41" s="23">
        <v>1.0117347501159299</v>
      </c>
    </row>
    <row r="42" spans="1:6" x14ac:dyDescent="0.2">
      <c r="A42" s="21" t="s">
        <v>510</v>
      </c>
      <c r="B42" s="21" t="s">
        <v>509</v>
      </c>
      <c r="C42" s="21" t="s">
        <v>180</v>
      </c>
      <c r="D42" s="24">
        <v>700000</v>
      </c>
      <c r="E42" s="22">
        <v>2143.75</v>
      </c>
      <c r="F42" s="23">
        <v>0.92145475077843597</v>
      </c>
    </row>
    <row r="43" spans="1:6" x14ac:dyDescent="0.2">
      <c r="A43" s="21" t="s">
        <v>512</v>
      </c>
      <c r="B43" s="21" t="s">
        <v>511</v>
      </c>
      <c r="C43" s="21" t="s">
        <v>127</v>
      </c>
      <c r="D43" s="24">
        <v>1225000</v>
      </c>
      <c r="E43" s="22">
        <v>2108.2249999999999</v>
      </c>
      <c r="F43" s="23">
        <v>0.90618492919410798</v>
      </c>
    </row>
    <row r="44" spans="1:6" x14ac:dyDescent="0.2">
      <c r="A44" s="21" t="s">
        <v>514</v>
      </c>
      <c r="B44" s="21" t="s">
        <v>513</v>
      </c>
      <c r="C44" s="21" t="s">
        <v>186</v>
      </c>
      <c r="D44" s="24">
        <v>1100000</v>
      </c>
      <c r="E44" s="22">
        <v>1914.11</v>
      </c>
      <c r="F44" s="23">
        <v>0.82274787312537001</v>
      </c>
    </row>
    <row r="45" spans="1:6" x14ac:dyDescent="0.2">
      <c r="A45" s="21" t="s">
        <v>516</v>
      </c>
      <c r="B45" s="21" t="s">
        <v>515</v>
      </c>
      <c r="C45" s="21" t="s">
        <v>156</v>
      </c>
      <c r="D45" s="24">
        <v>220122</v>
      </c>
      <c r="E45" s="22">
        <v>1712.769282</v>
      </c>
      <c r="F45" s="23">
        <v>0.73620496414519898</v>
      </c>
    </row>
    <row r="46" spans="1:6" x14ac:dyDescent="0.2">
      <c r="A46" s="21" t="s">
        <v>234</v>
      </c>
      <c r="B46" s="21" t="s">
        <v>233</v>
      </c>
      <c r="C46" s="21" t="s">
        <v>235</v>
      </c>
      <c r="D46" s="24">
        <v>105000</v>
      </c>
      <c r="E46" s="22">
        <v>1634.9549999999999</v>
      </c>
      <c r="F46" s="23">
        <v>0.70275780854062198</v>
      </c>
    </row>
    <row r="47" spans="1:6" x14ac:dyDescent="0.2">
      <c r="A47" s="21" t="s">
        <v>518</v>
      </c>
      <c r="B47" s="21" t="s">
        <v>517</v>
      </c>
      <c r="C47" s="21" t="s">
        <v>183</v>
      </c>
      <c r="D47" s="24">
        <v>50000</v>
      </c>
      <c r="E47" s="22">
        <v>1588.65</v>
      </c>
      <c r="F47" s="23">
        <v>0.68285438592380798</v>
      </c>
    </row>
    <row r="48" spans="1:6" x14ac:dyDescent="0.2">
      <c r="A48" s="21" t="s">
        <v>520</v>
      </c>
      <c r="B48" s="21" t="s">
        <v>519</v>
      </c>
      <c r="C48" s="21" t="s">
        <v>210</v>
      </c>
      <c r="D48" s="24">
        <v>2350000</v>
      </c>
      <c r="E48" s="22">
        <v>1482.85</v>
      </c>
      <c r="F48" s="23">
        <v>0.63737804183874203</v>
      </c>
    </row>
    <row r="49" spans="1:9" x14ac:dyDescent="0.2">
      <c r="A49" s="21" t="s">
        <v>522</v>
      </c>
      <c r="B49" s="21" t="s">
        <v>521</v>
      </c>
      <c r="C49" s="21" t="s">
        <v>442</v>
      </c>
      <c r="D49" s="24">
        <v>294291</v>
      </c>
      <c r="E49" s="22">
        <v>1416.86402</v>
      </c>
      <c r="F49" s="23">
        <v>0.60901508218590505</v>
      </c>
    </row>
    <row r="50" spans="1:9" x14ac:dyDescent="0.2">
      <c r="A50" s="21" t="s">
        <v>524</v>
      </c>
      <c r="B50" s="21" t="s">
        <v>523</v>
      </c>
      <c r="C50" s="21" t="s">
        <v>220</v>
      </c>
      <c r="D50" s="24">
        <v>10000</v>
      </c>
      <c r="E50" s="22">
        <v>1378</v>
      </c>
      <c r="F50" s="23">
        <v>0.59231003921757897</v>
      </c>
    </row>
    <row r="51" spans="1:9" x14ac:dyDescent="0.2">
      <c r="A51" s="21" t="s">
        <v>526</v>
      </c>
      <c r="B51" s="21" t="s">
        <v>525</v>
      </c>
      <c r="C51" s="21" t="s">
        <v>150</v>
      </c>
      <c r="D51" s="24">
        <v>254572</v>
      </c>
      <c r="E51" s="22">
        <v>1175.868068</v>
      </c>
      <c r="F51" s="23">
        <v>0.50542704025528196</v>
      </c>
    </row>
    <row r="52" spans="1:9" x14ac:dyDescent="0.2">
      <c r="A52" s="21" t="s">
        <v>528</v>
      </c>
      <c r="B52" s="21" t="s">
        <v>527</v>
      </c>
      <c r="C52" s="21" t="s">
        <v>197</v>
      </c>
      <c r="D52" s="24">
        <v>1900000</v>
      </c>
      <c r="E52" s="22">
        <v>1133.54</v>
      </c>
      <c r="F52" s="23">
        <v>0.48723303472764501</v>
      </c>
    </row>
    <row r="53" spans="1:9" x14ac:dyDescent="0.2">
      <c r="A53" s="21" t="s">
        <v>530</v>
      </c>
      <c r="B53" s="21" t="s">
        <v>529</v>
      </c>
      <c r="C53" s="21" t="s">
        <v>238</v>
      </c>
      <c r="D53" s="24">
        <v>250000</v>
      </c>
      <c r="E53" s="22">
        <v>1038.75</v>
      </c>
      <c r="F53" s="23">
        <v>0.44648915329264199</v>
      </c>
    </row>
    <row r="54" spans="1:9" x14ac:dyDescent="0.2">
      <c r="A54" s="20" t="s">
        <v>30</v>
      </c>
      <c r="B54" s="20"/>
      <c r="C54" s="20"/>
      <c r="D54" s="20"/>
      <c r="E54" s="25">
        <f>SUM(E7:E53)</f>
        <v>219630.55407599994</v>
      </c>
      <c r="F54" s="26">
        <f>SUM(F7:F53)</f>
        <v>94.40448628311627</v>
      </c>
      <c r="G54" s="14"/>
      <c r="H54" s="14"/>
      <c r="I54" s="14"/>
    </row>
    <row r="55" spans="1:9" x14ac:dyDescent="0.2">
      <c r="A55" s="21"/>
      <c r="B55" s="21"/>
      <c r="C55" s="21"/>
      <c r="D55" s="21"/>
      <c r="E55" s="22"/>
      <c r="F55" s="23"/>
    </row>
    <row r="56" spans="1:9" x14ac:dyDescent="0.2">
      <c r="A56" s="20" t="s">
        <v>281</v>
      </c>
      <c r="B56" s="21"/>
      <c r="C56" s="21"/>
      <c r="D56" s="21"/>
      <c r="E56" s="22"/>
      <c r="F56" s="23"/>
    </row>
    <row r="57" spans="1:9" x14ac:dyDescent="0.2">
      <c r="A57" s="21" t="s">
        <v>532</v>
      </c>
      <c r="B57" s="21" t="s">
        <v>531</v>
      </c>
      <c r="C57" s="21" t="s">
        <v>204</v>
      </c>
      <c r="D57" s="24">
        <v>2000000</v>
      </c>
      <c r="E57" s="22">
        <v>6632</v>
      </c>
      <c r="F57" s="23">
        <v>2.8506532511545601</v>
      </c>
    </row>
    <row r="58" spans="1:9" x14ac:dyDescent="0.2">
      <c r="A58" s="20" t="s">
        <v>30</v>
      </c>
      <c r="B58" s="20"/>
      <c r="C58" s="20"/>
      <c r="D58" s="20"/>
      <c r="E58" s="25">
        <f>SUM(E56:E57)</f>
        <v>6632</v>
      </c>
      <c r="F58" s="26">
        <f>SUM(F56:F57)</f>
        <v>2.8506532511545601</v>
      </c>
      <c r="G58" s="14"/>
      <c r="H58" s="14"/>
      <c r="I58" s="14"/>
    </row>
    <row r="59" spans="1:9" x14ac:dyDescent="0.2">
      <c r="A59" s="21"/>
      <c r="B59" s="21"/>
      <c r="C59" s="21"/>
      <c r="D59" s="21"/>
      <c r="E59" s="22"/>
      <c r="F59" s="23"/>
    </row>
    <row r="60" spans="1:9" x14ac:dyDescent="0.2">
      <c r="A60" s="20" t="s">
        <v>42</v>
      </c>
      <c r="B60" s="20"/>
      <c r="C60" s="20"/>
      <c r="D60" s="20"/>
      <c r="E60" s="25">
        <f>E54+E58</f>
        <v>226262.55407599994</v>
      </c>
      <c r="F60" s="26">
        <f>F54+F58</f>
        <v>97.255139534270825</v>
      </c>
      <c r="G60" s="14"/>
      <c r="H60" s="14"/>
      <c r="I60" s="14"/>
    </row>
    <row r="61" spans="1:9" x14ac:dyDescent="0.2">
      <c r="A61" s="20"/>
      <c r="B61" s="20"/>
      <c r="C61" s="20"/>
      <c r="D61" s="20"/>
      <c r="E61" s="25"/>
      <c r="F61" s="26"/>
      <c r="G61" s="14"/>
      <c r="H61" s="14"/>
      <c r="I61" s="14"/>
    </row>
    <row r="62" spans="1:9" x14ac:dyDescent="0.2">
      <c r="A62" s="20" t="s">
        <v>44</v>
      </c>
      <c r="B62" s="20"/>
      <c r="C62" s="20"/>
      <c r="D62" s="20"/>
      <c r="E62" s="25">
        <f>E64-(E54+E58)</f>
        <v>6385.8747469000518</v>
      </c>
      <c r="F62" s="26">
        <f>F64-(F54+F58)</f>
        <v>2.7448604657291753</v>
      </c>
      <c r="G62" s="14"/>
      <c r="H62" s="14"/>
      <c r="I62" s="14"/>
    </row>
    <row r="63" spans="1:9" x14ac:dyDescent="0.2">
      <c r="A63" s="20"/>
      <c r="B63" s="20"/>
      <c r="C63" s="20"/>
      <c r="D63" s="20"/>
      <c r="E63" s="25"/>
      <c r="F63" s="26"/>
      <c r="G63" s="14"/>
      <c r="H63" s="14"/>
      <c r="I63" s="14"/>
    </row>
    <row r="64" spans="1:9" x14ac:dyDescent="0.2">
      <c r="A64" s="27" t="s">
        <v>43</v>
      </c>
      <c r="B64" s="27"/>
      <c r="C64" s="27"/>
      <c r="D64" s="27"/>
      <c r="E64" s="28">
        <v>232648.42882289999</v>
      </c>
      <c r="F64" s="29">
        <v>100</v>
      </c>
      <c r="G64" s="14"/>
      <c r="H64" s="14"/>
      <c r="I64" s="14"/>
    </row>
    <row r="66" spans="1:4" x14ac:dyDescent="0.2">
      <c r="A66" s="14" t="s">
        <v>47</v>
      </c>
    </row>
    <row r="67" spans="1:4" x14ac:dyDescent="0.2">
      <c r="A67" s="14" t="s">
        <v>48</v>
      </c>
    </row>
    <row r="68" spans="1:4" x14ac:dyDescent="0.2">
      <c r="A68" s="14" t="s">
        <v>49</v>
      </c>
      <c r="B68" s="14"/>
      <c r="C68" s="30" t="s">
        <v>51</v>
      </c>
      <c r="D68" s="14" t="s">
        <v>50</v>
      </c>
    </row>
    <row r="69" spans="1:4" x14ac:dyDescent="0.2">
      <c r="A69" s="7" t="s">
        <v>52</v>
      </c>
      <c r="C69" s="31">
        <v>727.79899999999998</v>
      </c>
      <c r="D69" s="31">
        <v>742.76130000000001</v>
      </c>
    </row>
    <row r="70" spans="1:4" x14ac:dyDescent="0.2">
      <c r="A70" s="7" t="s">
        <v>53</v>
      </c>
      <c r="C70" s="31">
        <v>104.1579</v>
      </c>
      <c r="D70" s="31">
        <v>97.801100000000005</v>
      </c>
    </row>
    <row r="71" spans="1:4" x14ac:dyDescent="0.2">
      <c r="A71" s="7" t="s">
        <v>54</v>
      </c>
      <c r="C71" s="31">
        <v>811.27850000000001</v>
      </c>
      <c r="D71" s="31">
        <v>832.83270000000005</v>
      </c>
    </row>
    <row r="72" spans="1:4" x14ac:dyDescent="0.2">
      <c r="A72" s="7" t="s">
        <v>55</v>
      </c>
      <c r="C72" s="31">
        <v>119.78879999999999</v>
      </c>
      <c r="D72" s="31">
        <v>112.9671</v>
      </c>
    </row>
    <row r="74" spans="1:4" x14ac:dyDescent="0.2">
      <c r="A74" s="14" t="s">
        <v>56</v>
      </c>
    </row>
    <row r="75" spans="1:4" x14ac:dyDescent="0.2">
      <c r="A75" s="107" t="s">
        <v>57</v>
      </c>
      <c r="B75" s="108"/>
      <c r="C75" s="32" t="s">
        <v>58</v>
      </c>
    </row>
    <row r="76" spans="1:4" x14ac:dyDescent="0.2">
      <c r="A76" s="103" t="s">
        <v>53</v>
      </c>
      <c r="B76" s="104"/>
      <c r="C76" s="33">
        <v>8.5</v>
      </c>
    </row>
    <row r="77" spans="1:4" x14ac:dyDescent="0.2">
      <c r="A77" s="103" t="s">
        <v>55</v>
      </c>
      <c r="B77" s="104"/>
      <c r="C77" s="33">
        <v>10</v>
      </c>
    </row>
    <row r="78" spans="1:4" x14ac:dyDescent="0.2">
      <c r="A78" s="7" t="s">
        <v>59</v>
      </c>
    </row>
    <row r="79" spans="1:4" x14ac:dyDescent="0.2">
      <c r="A79" s="7" t="s">
        <v>60</v>
      </c>
    </row>
    <row r="81" spans="1:9" x14ac:dyDescent="0.2">
      <c r="A81" s="14" t="s">
        <v>379</v>
      </c>
      <c r="D81" s="51">
        <v>0.18136376260405901</v>
      </c>
    </row>
    <row r="83" spans="1:9" x14ac:dyDescent="0.2">
      <c r="A83" s="14" t="s">
        <v>62</v>
      </c>
      <c r="D83" s="30" t="s">
        <v>63</v>
      </c>
    </row>
    <row r="85" spans="1:9" x14ac:dyDescent="0.2">
      <c r="A85" s="62" t="s">
        <v>1089</v>
      </c>
      <c r="B85" s="63"/>
      <c r="C85" s="63"/>
      <c r="D85" s="63"/>
      <c r="E85" s="11"/>
      <c r="G85" s="63"/>
      <c r="H85" s="63"/>
      <c r="I85" s="63"/>
    </row>
    <row r="86" spans="1:9" x14ac:dyDescent="0.2">
      <c r="A86" s="64"/>
      <c r="B86" s="63"/>
      <c r="C86" s="63"/>
      <c r="D86" s="63"/>
      <c r="E86" s="11"/>
      <c r="G86" s="63"/>
      <c r="H86" s="63"/>
      <c r="I86" s="63"/>
    </row>
    <row r="87" spans="1:9" x14ac:dyDescent="0.2">
      <c r="A87" s="62" t="s">
        <v>1080</v>
      </c>
      <c r="B87" s="63"/>
      <c r="C87" s="63"/>
      <c r="D87" s="63"/>
      <c r="E87" s="11"/>
      <c r="G87" s="63"/>
      <c r="H87" s="63"/>
      <c r="I87" s="63"/>
    </row>
    <row r="88" spans="1:9" x14ac:dyDescent="0.2">
      <c r="A88" s="64"/>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2" t="s">
        <v>1090</v>
      </c>
      <c r="B106" s="63"/>
      <c r="C106" s="63"/>
      <c r="D106" s="63"/>
      <c r="E106" s="11"/>
      <c r="G106" s="63"/>
      <c r="H106" s="63"/>
      <c r="I106" s="63"/>
    </row>
    <row r="107" spans="1:9" x14ac:dyDescent="0.2">
      <c r="A107" s="63"/>
      <c r="B107" s="63"/>
      <c r="C107" s="63"/>
      <c r="D107" s="63"/>
      <c r="E107" s="11"/>
      <c r="G107" s="63"/>
      <c r="H107" s="63"/>
      <c r="I107" s="63"/>
    </row>
    <row r="108" spans="1:9" x14ac:dyDescent="0.2">
      <c r="A108" s="62" t="s">
        <v>1121</v>
      </c>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2" t="s">
        <v>1091</v>
      </c>
      <c r="B127" s="63"/>
      <c r="C127" s="63"/>
      <c r="D127" s="63"/>
      <c r="E127" s="11"/>
      <c r="G127" s="63"/>
      <c r="H127" s="63"/>
      <c r="I127" s="63"/>
    </row>
    <row r="128" spans="1:9" x14ac:dyDescent="0.2">
      <c r="A128" s="63"/>
      <c r="B128" s="63"/>
      <c r="C128" s="63"/>
      <c r="D128" s="63"/>
      <c r="E128" s="11"/>
      <c r="G128" s="63"/>
      <c r="H128" s="63"/>
      <c r="I128" s="63"/>
    </row>
    <row r="129" spans="1:9" x14ac:dyDescent="0.2">
      <c r="A129" s="62" t="s">
        <v>1122</v>
      </c>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t="s">
        <v>1084</v>
      </c>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row r="237" spans="1:9" x14ac:dyDescent="0.2">
      <c r="A237" s="63"/>
      <c r="B237" s="63"/>
      <c r="C237" s="63"/>
      <c r="D237" s="63"/>
      <c r="E237" s="11"/>
      <c r="G237" s="63"/>
      <c r="H237" s="63"/>
      <c r="I237" s="63"/>
    </row>
    <row r="238" spans="1:9" x14ac:dyDescent="0.2">
      <c r="A238" s="63"/>
      <c r="B238" s="63"/>
      <c r="C238" s="63"/>
      <c r="D238" s="63"/>
      <c r="E238" s="11"/>
      <c r="G238" s="63"/>
      <c r="H238" s="63"/>
      <c r="I238" s="63"/>
    </row>
    <row r="239" spans="1:9" x14ac:dyDescent="0.2">
      <c r="A239" s="63"/>
      <c r="B239" s="63"/>
      <c r="C239" s="63"/>
      <c r="D239" s="63"/>
      <c r="E239" s="11"/>
      <c r="G239" s="63"/>
      <c r="H239" s="63"/>
      <c r="I239" s="63"/>
    </row>
    <row r="240" spans="1:9" x14ac:dyDescent="0.2">
      <c r="A240" s="63"/>
      <c r="B240" s="63"/>
      <c r="C240" s="63"/>
      <c r="D240" s="63"/>
      <c r="E240" s="11"/>
      <c r="G240" s="63"/>
      <c r="H240" s="63"/>
      <c r="I240" s="63"/>
    </row>
    <row r="241" spans="1:9" x14ac:dyDescent="0.2">
      <c r="A241" s="63"/>
      <c r="B241" s="63"/>
      <c r="C241" s="63"/>
      <c r="D241" s="63"/>
      <c r="E241" s="11"/>
      <c r="G241" s="63"/>
      <c r="H241" s="63"/>
      <c r="I241" s="63"/>
    </row>
    <row r="242" spans="1:9" x14ac:dyDescent="0.2">
      <c r="A242" s="63"/>
      <c r="B242" s="63"/>
      <c r="C242" s="63"/>
      <c r="D242" s="63"/>
      <c r="E242" s="11"/>
      <c r="G242" s="63"/>
      <c r="H242" s="63"/>
      <c r="I242" s="63"/>
    </row>
    <row r="243" spans="1:9" x14ac:dyDescent="0.2">
      <c r="A243" s="63"/>
      <c r="B243" s="63"/>
      <c r="C243" s="63"/>
      <c r="D243" s="63"/>
      <c r="E243" s="11"/>
      <c r="G243" s="63"/>
      <c r="H243" s="63"/>
      <c r="I243" s="63"/>
    </row>
    <row r="244" spans="1:9" x14ac:dyDescent="0.2">
      <c r="A244" s="63"/>
      <c r="B244" s="63"/>
      <c r="C244" s="63"/>
      <c r="D244" s="63"/>
      <c r="E244" s="11"/>
      <c r="G244" s="63"/>
      <c r="H244" s="63"/>
      <c r="I244" s="63"/>
    </row>
    <row r="245" spans="1:9" x14ac:dyDescent="0.2">
      <c r="A245" s="63"/>
      <c r="B245" s="63"/>
      <c r="C245" s="63"/>
      <c r="D245" s="63"/>
      <c r="E245" s="11"/>
      <c r="G245" s="63"/>
      <c r="H245" s="63"/>
      <c r="I245" s="63"/>
    </row>
    <row r="246" spans="1:9" x14ac:dyDescent="0.2">
      <c r="A246" s="63"/>
      <c r="B246" s="63"/>
      <c r="C246" s="63"/>
      <c r="D246" s="63"/>
      <c r="E246" s="11"/>
      <c r="G246" s="63"/>
      <c r="H246" s="63"/>
      <c r="I246" s="63"/>
    </row>
    <row r="247" spans="1:9" x14ac:dyDescent="0.2">
      <c r="A247" s="63"/>
      <c r="B247" s="63"/>
      <c r="C247" s="63"/>
      <c r="D247" s="63"/>
      <c r="E247" s="11"/>
      <c r="G247" s="63"/>
      <c r="H247" s="63"/>
      <c r="I247" s="63"/>
    </row>
    <row r="248" spans="1:9" x14ac:dyDescent="0.2">
      <c r="A248" s="63"/>
      <c r="B248" s="63"/>
      <c r="C248" s="63"/>
      <c r="D248" s="63"/>
      <c r="E248" s="11"/>
      <c r="G248" s="63"/>
      <c r="H248" s="63"/>
      <c r="I248" s="63"/>
    </row>
  </sheetData>
  <mergeCells count="4">
    <mergeCell ref="A1:F1"/>
    <mergeCell ref="A75:B75"/>
    <mergeCell ref="A76:B76"/>
    <mergeCell ref="A77:B77"/>
  </mergeCells>
  <conditionalFormatting sqref="F2:F3">
    <cfRule type="cellIs" dxfId="71" priority="3" stopIfTrue="1" operator="between">
      <formula>0.009</formula>
      <formula>-0.009</formula>
    </cfRule>
  </conditionalFormatting>
  <conditionalFormatting sqref="F5:F145">
    <cfRule type="cellIs" dxfId="70" priority="1" stopIfTrue="1" operator="between">
      <formula>0.009</formula>
      <formula>-0.009</formula>
    </cfRule>
  </conditionalFormatting>
  <conditionalFormatting sqref="F232:F65536">
    <cfRule type="cellIs" dxfId="69" priority="2"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workbookViewId="0">
      <selection sqref="A1:G1"/>
    </sheetView>
  </sheetViews>
  <sheetFormatPr defaultColWidth="9.109375" defaultRowHeight="10.199999999999999" x14ac:dyDescent="0.2"/>
  <cols>
    <col min="1" max="1" width="36.88671875" style="7" bestFit="1" customWidth="1"/>
    <col min="2" max="2" width="20"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9" s="1" customFormat="1" ht="13.8" x14ac:dyDescent="0.2">
      <c r="A1" s="105" t="s">
        <v>1232</v>
      </c>
      <c r="B1" s="106"/>
      <c r="C1" s="106"/>
      <c r="D1" s="106"/>
      <c r="E1" s="106"/>
      <c r="F1" s="106"/>
      <c r="G1" s="106"/>
    </row>
    <row r="2" spans="1:9" s="1" customFormat="1" ht="11.4" x14ac:dyDescent="0.2">
      <c r="E2" s="5"/>
      <c r="F2" s="9"/>
      <c r="G2" s="10"/>
    </row>
    <row r="3" spans="1:9" s="1" customFormat="1" ht="12" x14ac:dyDescent="0.2">
      <c r="A3" s="8" t="s">
        <v>7</v>
      </c>
      <c r="B3" s="2"/>
      <c r="C3" s="3"/>
      <c r="D3" s="3"/>
      <c r="E3" s="4"/>
      <c r="F3" s="9"/>
      <c r="G3" s="10"/>
    </row>
    <row r="4" spans="1:9" s="1" customFormat="1" ht="20.399999999999999" x14ac:dyDescent="0.2">
      <c r="A4" s="6" t="s">
        <v>2</v>
      </c>
      <c r="B4" s="6" t="s">
        <v>0</v>
      </c>
      <c r="C4" s="13" t="s">
        <v>1124</v>
      </c>
      <c r="D4" s="13" t="s">
        <v>1</v>
      </c>
      <c r="E4" s="52" t="s">
        <v>6</v>
      </c>
      <c r="F4" s="12" t="s">
        <v>3</v>
      </c>
      <c r="G4" s="12" t="s">
        <v>5</v>
      </c>
    </row>
    <row r="5" spans="1:9" x14ac:dyDescent="0.2">
      <c r="A5" s="16" t="s">
        <v>31</v>
      </c>
      <c r="B5" s="17"/>
      <c r="C5" s="17"/>
      <c r="D5" s="17"/>
      <c r="E5" s="18"/>
      <c r="F5" s="19"/>
      <c r="G5" s="18"/>
    </row>
    <row r="6" spans="1:9" x14ac:dyDescent="0.2">
      <c r="A6" s="20" t="s">
        <v>38</v>
      </c>
      <c r="B6" s="21"/>
      <c r="C6" s="21"/>
      <c r="D6" s="21"/>
      <c r="E6" s="22"/>
      <c r="F6" s="23"/>
      <c r="G6" s="22"/>
    </row>
    <row r="7" spans="1:9" x14ac:dyDescent="0.2">
      <c r="A7" s="21" t="s">
        <v>121</v>
      </c>
      <c r="B7" s="21" t="s">
        <v>120</v>
      </c>
      <c r="C7" s="21" t="s">
        <v>40</v>
      </c>
      <c r="D7" s="24">
        <v>2000000</v>
      </c>
      <c r="E7" s="22">
        <v>1993.9780000000001</v>
      </c>
      <c r="F7" s="23">
        <v>4.23526870646013</v>
      </c>
      <c r="G7" s="22">
        <v>5.2492000000000001</v>
      </c>
    </row>
    <row r="8" spans="1:9" x14ac:dyDescent="0.2">
      <c r="A8" s="21" t="s">
        <v>1199</v>
      </c>
      <c r="B8" s="21" t="s">
        <v>1200</v>
      </c>
      <c r="C8" s="21" t="s">
        <v>40</v>
      </c>
      <c r="D8" s="24">
        <v>1400000</v>
      </c>
      <c r="E8" s="22">
        <v>1397.1859999999999</v>
      </c>
      <c r="F8" s="23">
        <v>2.9676647098935902</v>
      </c>
      <c r="G8" s="22">
        <v>5.2508999999999997</v>
      </c>
    </row>
    <row r="9" spans="1:9" x14ac:dyDescent="0.2">
      <c r="A9" s="21" t="s">
        <v>1203</v>
      </c>
      <c r="B9" s="21" t="s">
        <v>1204</v>
      </c>
      <c r="C9" s="21" t="s">
        <v>40</v>
      </c>
      <c r="D9" s="24">
        <v>1300000</v>
      </c>
      <c r="E9" s="22">
        <v>1298.6922</v>
      </c>
      <c r="F9" s="23">
        <v>2.7584609428909701</v>
      </c>
      <c r="G9" s="22">
        <v>5.2508999999999997</v>
      </c>
    </row>
    <row r="10" spans="1:9" x14ac:dyDescent="0.2">
      <c r="A10" s="21" t="s">
        <v>1233</v>
      </c>
      <c r="B10" s="21" t="s">
        <v>1234</v>
      </c>
      <c r="C10" s="21" t="s">
        <v>40</v>
      </c>
      <c r="D10" s="24">
        <v>500000</v>
      </c>
      <c r="E10" s="22">
        <v>499.49700000000001</v>
      </c>
      <c r="F10" s="23">
        <v>1.0609465164965299</v>
      </c>
      <c r="G10" s="22">
        <v>5.2508999999999997</v>
      </c>
    </row>
    <row r="11" spans="1:9" x14ac:dyDescent="0.2">
      <c r="A11" s="20" t="s">
        <v>30</v>
      </c>
      <c r="B11" s="20"/>
      <c r="C11" s="20"/>
      <c r="D11" s="20"/>
      <c r="E11" s="25">
        <f>SUM(E6:E10)</f>
        <v>5189.3532000000005</v>
      </c>
      <c r="F11" s="26">
        <f>SUM(F6:F10)</f>
        <v>11.02234087574122</v>
      </c>
      <c r="G11" s="25"/>
      <c r="H11" s="14"/>
      <c r="I11" s="14"/>
    </row>
    <row r="12" spans="1:9" x14ac:dyDescent="0.2">
      <c r="A12" s="21"/>
      <c r="B12" s="21"/>
      <c r="C12" s="21"/>
      <c r="D12" s="21"/>
      <c r="E12" s="22"/>
      <c r="F12" s="23"/>
      <c r="G12" s="22"/>
    </row>
    <row r="13" spans="1:9" x14ac:dyDescent="0.2">
      <c r="A13" s="20" t="s">
        <v>42</v>
      </c>
      <c r="B13" s="20"/>
      <c r="C13" s="20"/>
      <c r="D13" s="20"/>
      <c r="E13" s="25">
        <f>E11</f>
        <v>5189.3532000000005</v>
      </c>
      <c r="F13" s="26">
        <f>F11</f>
        <v>11.02234087574122</v>
      </c>
      <c r="G13" s="25"/>
      <c r="H13" s="14"/>
      <c r="I13" s="14"/>
    </row>
    <row r="14" spans="1:9" x14ac:dyDescent="0.2">
      <c r="A14" s="20"/>
      <c r="B14" s="20"/>
      <c r="C14" s="20"/>
      <c r="D14" s="20"/>
      <c r="E14" s="25"/>
      <c r="F14" s="26"/>
      <c r="G14" s="25"/>
      <c r="H14" s="14"/>
      <c r="I14" s="14"/>
    </row>
    <row r="15" spans="1:9" x14ac:dyDescent="0.2">
      <c r="A15" s="20" t="s">
        <v>44</v>
      </c>
      <c r="B15" s="20"/>
      <c r="C15" s="20"/>
      <c r="D15" s="20"/>
      <c r="E15" s="25">
        <f>E17-(E11)</f>
        <v>41890.965386600001</v>
      </c>
      <c r="F15" s="26">
        <f>F17-(F11)</f>
        <v>88.977659124258778</v>
      </c>
      <c r="G15" s="25"/>
      <c r="H15" s="14"/>
      <c r="I15" s="14"/>
    </row>
    <row r="16" spans="1:9" x14ac:dyDescent="0.2">
      <c r="A16" s="20"/>
      <c r="B16" s="20"/>
      <c r="C16" s="20"/>
      <c r="D16" s="20"/>
      <c r="E16" s="25"/>
      <c r="F16" s="26"/>
      <c r="G16" s="25"/>
      <c r="H16" s="14"/>
      <c r="I16" s="14"/>
    </row>
    <row r="17" spans="1:9" x14ac:dyDescent="0.2">
      <c r="A17" s="27" t="s">
        <v>43</v>
      </c>
      <c r="B17" s="27"/>
      <c r="C17" s="27"/>
      <c r="D17" s="27"/>
      <c r="E17" s="28">
        <v>47080.318586599999</v>
      </c>
      <c r="F17" s="29">
        <v>100</v>
      </c>
      <c r="G17" s="28"/>
      <c r="H17" s="14"/>
      <c r="I17" s="14"/>
    </row>
    <row r="19" spans="1:9" x14ac:dyDescent="0.2">
      <c r="A19" s="14" t="s">
        <v>47</v>
      </c>
    </row>
    <row r="20" spans="1:9" x14ac:dyDescent="0.2">
      <c r="A20" s="14" t="s">
        <v>48</v>
      </c>
    </row>
    <row r="21" spans="1:9" x14ac:dyDescent="0.2">
      <c r="A21" s="14" t="s">
        <v>49</v>
      </c>
      <c r="B21" s="14"/>
      <c r="C21" s="30" t="s">
        <v>51</v>
      </c>
      <c r="D21" s="14" t="s">
        <v>50</v>
      </c>
    </row>
    <row r="22" spans="1:9" x14ac:dyDescent="0.2">
      <c r="A22" s="7" t="s">
        <v>52</v>
      </c>
      <c r="C22" s="31">
        <v>1346.0622000000001</v>
      </c>
      <c r="D22" s="31">
        <v>1382.5582999999999</v>
      </c>
    </row>
    <row r="23" spans="1:9" x14ac:dyDescent="0.2">
      <c r="A23" s="7" t="s">
        <v>1235</v>
      </c>
      <c r="C23" s="31">
        <v>1000.0001</v>
      </c>
      <c r="D23" s="31">
        <v>1000.0001</v>
      </c>
    </row>
    <row r="24" spans="1:9" x14ac:dyDescent="0.2">
      <c r="A24" s="7" t="s">
        <v>1236</v>
      </c>
      <c r="C24" s="31">
        <v>1000.1585</v>
      </c>
      <c r="D24" s="31">
        <v>1000.455</v>
      </c>
    </row>
    <row r="25" spans="1:9" x14ac:dyDescent="0.2">
      <c r="A25" s="7" t="s">
        <v>54</v>
      </c>
      <c r="C25" s="31">
        <v>1350.2750000000001</v>
      </c>
      <c r="D25" s="31">
        <v>1387.1497999999999</v>
      </c>
    </row>
    <row r="26" spans="1:9" x14ac:dyDescent="0.2">
      <c r="A26" s="7" t="s">
        <v>1237</v>
      </c>
      <c r="C26" s="31">
        <v>1000.0008</v>
      </c>
      <c r="D26" s="31">
        <v>1000.0007000000001</v>
      </c>
    </row>
    <row r="27" spans="1:9" x14ac:dyDescent="0.2">
      <c r="A27" s="7" t="s">
        <v>1238</v>
      </c>
      <c r="C27" s="31">
        <v>1000.1565000000001</v>
      </c>
      <c r="D27" s="31">
        <v>1000.4519</v>
      </c>
    </row>
    <row r="28" spans="1:9" x14ac:dyDescent="0.2">
      <c r="A28" s="7" t="s">
        <v>1239</v>
      </c>
      <c r="C28" s="31">
        <v>12.2553</v>
      </c>
      <c r="D28" s="31">
        <v>12.5899</v>
      </c>
    </row>
    <row r="29" spans="1:9" x14ac:dyDescent="0.2">
      <c r="A29" s="7" t="s">
        <v>1240</v>
      </c>
      <c r="C29" s="31">
        <v>12.2553</v>
      </c>
      <c r="D29" s="31">
        <v>12.5899</v>
      </c>
    </row>
    <row r="30" spans="1:9" x14ac:dyDescent="0.2">
      <c r="A30" s="7" t="s">
        <v>1241</v>
      </c>
      <c r="C30" s="31">
        <v>10</v>
      </c>
      <c r="D30" s="31">
        <v>10</v>
      </c>
    </row>
    <row r="31" spans="1:9" x14ac:dyDescent="0.2">
      <c r="A31" s="7" t="s">
        <v>1242</v>
      </c>
      <c r="C31" s="31">
        <v>10</v>
      </c>
      <c r="D31" s="31">
        <v>10</v>
      </c>
    </row>
    <row r="33" spans="1:9" x14ac:dyDescent="0.2">
      <c r="A33" s="14" t="s">
        <v>56</v>
      </c>
    </row>
    <row r="34" spans="1:9" x14ac:dyDescent="0.2">
      <c r="A34" s="107" t="s">
        <v>57</v>
      </c>
      <c r="B34" s="108"/>
      <c r="C34" s="32" t="s">
        <v>58</v>
      </c>
    </row>
    <row r="35" spans="1:9" x14ac:dyDescent="0.2">
      <c r="A35" s="103" t="s">
        <v>1235</v>
      </c>
      <c r="B35" s="104"/>
      <c r="C35" s="33">
        <v>26.47557613</v>
      </c>
    </row>
    <row r="36" spans="1:9" x14ac:dyDescent="0.2">
      <c r="A36" s="103" t="s">
        <v>1236</v>
      </c>
      <c r="B36" s="104"/>
      <c r="C36" s="33">
        <v>26.50456745</v>
      </c>
    </row>
    <row r="37" spans="1:9" x14ac:dyDescent="0.2">
      <c r="A37" s="103" t="s">
        <v>1237</v>
      </c>
      <c r="B37" s="104"/>
      <c r="C37" s="33">
        <v>26.952820970000001</v>
      </c>
    </row>
    <row r="38" spans="1:9" x14ac:dyDescent="0.2">
      <c r="A38" s="103" t="s">
        <v>1238</v>
      </c>
      <c r="B38" s="104"/>
      <c r="C38" s="33">
        <v>26.686010710000001</v>
      </c>
    </row>
    <row r="39" spans="1:9" x14ac:dyDescent="0.2">
      <c r="A39" s="7" t="s">
        <v>59</v>
      </c>
    </row>
    <row r="40" spans="1:9" x14ac:dyDescent="0.2">
      <c r="A40" s="7" t="s">
        <v>60</v>
      </c>
    </row>
    <row r="42" spans="1:9" x14ac:dyDescent="0.2">
      <c r="A42" s="14" t="s">
        <v>1229</v>
      </c>
      <c r="D42" s="70">
        <v>4.6094833387842898E-3</v>
      </c>
      <c r="E42" s="10" t="s">
        <v>61</v>
      </c>
    </row>
    <row r="44" spans="1:9" x14ac:dyDescent="0.2">
      <c r="A44" s="14" t="s">
        <v>62</v>
      </c>
      <c r="D44" s="30" t="s">
        <v>63</v>
      </c>
    </row>
    <row r="46" spans="1:9" x14ac:dyDescent="0.2">
      <c r="A46" s="62" t="s">
        <v>1230</v>
      </c>
      <c r="B46" s="63"/>
      <c r="C46" s="63"/>
      <c r="D46" s="63"/>
      <c r="E46" s="11"/>
      <c r="G46" s="11"/>
      <c r="H46" s="63"/>
      <c r="I46" s="63"/>
    </row>
    <row r="47" spans="1:9" x14ac:dyDescent="0.2">
      <c r="A47" s="63"/>
      <c r="B47" s="63"/>
      <c r="C47" s="63"/>
      <c r="D47" s="63"/>
      <c r="E47" s="11"/>
      <c r="G47" s="11"/>
      <c r="H47" s="63"/>
      <c r="I47" s="63"/>
    </row>
    <row r="48" spans="1:9" x14ac:dyDescent="0.2">
      <c r="A48" s="62" t="s">
        <v>1080</v>
      </c>
      <c r="B48" s="63"/>
      <c r="C48" s="63"/>
      <c r="D48" s="63"/>
      <c r="E48" s="11"/>
      <c r="G48" s="11"/>
      <c r="H48" s="63"/>
      <c r="I48" s="63"/>
    </row>
    <row r="49" spans="1:9" x14ac:dyDescent="0.2">
      <c r="A49" s="64"/>
      <c r="B49" s="63"/>
      <c r="C49" s="63"/>
      <c r="D49" s="63"/>
      <c r="E49" s="11"/>
      <c r="G49" s="11"/>
      <c r="H49" s="63"/>
      <c r="I49" s="63"/>
    </row>
    <row r="50" spans="1:9" x14ac:dyDescent="0.2">
      <c r="A50" s="63"/>
      <c r="B50" s="63"/>
      <c r="C50" s="63"/>
      <c r="D50" s="63"/>
      <c r="E50" s="11"/>
      <c r="G50" s="11"/>
      <c r="H50" s="63"/>
      <c r="I50" s="63"/>
    </row>
    <row r="51" spans="1:9" x14ac:dyDescent="0.2">
      <c r="A51" s="63"/>
      <c r="B51" s="63"/>
      <c r="C51" s="63"/>
      <c r="D51" s="63"/>
      <c r="E51" s="11"/>
      <c r="G51" s="11"/>
      <c r="H51" s="63"/>
      <c r="I51" s="63"/>
    </row>
    <row r="52" spans="1:9" x14ac:dyDescent="0.2">
      <c r="A52" s="63"/>
      <c r="B52" s="63"/>
      <c r="C52" s="63"/>
      <c r="D52" s="63"/>
      <c r="E52" s="11"/>
      <c r="G52" s="11"/>
      <c r="H52" s="63"/>
      <c r="I52" s="63"/>
    </row>
    <row r="53" spans="1:9" x14ac:dyDescent="0.2">
      <c r="A53" s="63"/>
      <c r="B53" s="63"/>
      <c r="C53" s="63"/>
      <c r="D53" s="63"/>
      <c r="E53" s="11"/>
      <c r="G53" s="11"/>
      <c r="H53" s="63"/>
      <c r="I53" s="63"/>
    </row>
    <row r="54" spans="1:9" x14ac:dyDescent="0.2">
      <c r="A54" s="63"/>
      <c r="B54" s="63"/>
      <c r="C54" s="63"/>
      <c r="D54" s="63"/>
      <c r="E54" s="11"/>
      <c r="G54" s="11"/>
      <c r="H54" s="63"/>
      <c r="I54" s="63"/>
    </row>
    <row r="55" spans="1:9" x14ac:dyDescent="0.2">
      <c r="A55" s="63"/>
      <c r="B55" s="63"/>
      <c r="C55" s="63"/>
      <c r="D55" s="63"/>
      <c r="E55" s="11"/>
      <c r="G55" s="11"/>
      <c r="H55" s="63"/>
      <c r="I55" s="63"/>
    </row>
    <row r="56" spans="1:9" x14ac:dyDescent="0.2">
      <c r="A56" s="63"/>
      <c r="B56" s="63"/>
      <c r="C56" s="63"/>
      <c r="D56" s="63"/>
      <c r="E56" s="11"/>
      <c r="G56" s="11"/>
      <c r="H56" s="63"/>
      <c r="I56" s="63"/>
    </row>
    <row r="57" spans="1:9" x14ac:dyDescent="0.2">
      <c r="A57" s="63"/>
      <c r="B57" s="63"/>
      <c r="C57" s="63"/>
      <c r="D57" s="63"/>
      <c r="E57" s="11"/>
      <c r="G57" s="11"/>
      <c r="H57" s="63"/>
      <c r="I57" s="63"/>
    </row>
    <row r="58" spans="1:9" x14ac:dyDescent="0.2">
      <c r="A58" s="63"/>
      <c r="B58" s="63"/>
      <c r="C58" s="63"/>
      <c r="D58" s="63"/>
      <c r="E58" s="11"/>
      <c r="G58" s="11"/>
      <c r="H58" s="63"/>
      <c r="I58" s="63"/>
    </row>
    <row r="59" spans="1:9" x14ac:dyDescent="0.2">
      <c r="A59" s="63"/>
      <c r="B59" s="63"/>
      <c r="C59" s="63"/>
      <c r="D59" s="63"/>
      <c r="E59" s="11"/>
      <c r="G59" s="11"/>
      <c r="H59" s="63"/>
      <c r="I59" s="63"/>
    </row>
    <row r="60" spans="1:9" x14ac:dyDescent="0.2">
      <c r="A60" s="63"/>
      <c r="B60" s="63"/>
      <c r="C60" s="63"/>
      <c r="D60" s="63"/>
      <c r="E60" s="11"/>
      <c r="G60" s="11"/>
      <c r="H60" s="63"/>
      <c r="I60" s="63"/>
    </row>
    <row r="61" spans="1:9" x14ac:dyDescent="0.2">
      <c r="A61" s="63"/>
      <c r="B61" s="63"/>
      <c r="C61" s="63"/>
      <c r="D61" s="63"/>
      <c r="E61" s="11"/>
      <c r="G61" s="11"/>
      <c r="H61" s="63"/>
      <c r="I61" s="63"/>
    </row>
    <row r="62" spans="1:9" x14ac:dyDescent="0.2">
      <c r="A62" s="63"/>
      <c r="B62" s="63"/>
      <c r="C62" s="63"/>
      <c r="D62" s="63"/>
      <c r="E62" s="11"/>
      <c r="G62" s="11"/>
      <c r="H62" s="63"/>
      <c r="I62" s="63"/>
    </row>
    <row r="63" spans="1:9" x14ac:dyDescent="0.2">
      <c r="A63" s="63"/>
      <c r="B63" s="63"/>
      <c r="C63" s="63"/>
      <c r="D63" s="63"/>
      <c r="E63" s="11"/>
      <c r="G63" s="11"/>
      <c r="H63" s="63"/>
      <c r="I63" s="63"/>
    </row>
    <row r="64" spans="1:9" x14ac:dyDescent="0.2">
      <c r="A64" s="63"/>
      <c r="B64" s="63"/>
      <c r="C64" s="63"/>
      <c r="D64" s="63"/>
      <c r="E64" s="11"/>
      <c r="G64" s="11"/>
      <c r="H64" s="63"/>
      <c r="I64" s="63"/>
    </row>
    <row r="65" spans="1:9" x14ac:dyDescent="0.2">
      <c r="A65" s="63"/>
      <c r="B65" s="63"/>
      <c r="C65" s="63"/>
      <c r="D65" s="63"/>
      <c r="E65" s="11"/>
      <c r="G65" s="11"/>
      <c r="H65" s="63"/>
      <c r="I65" s="63"/>
    </row>
    <row r="66" spans="1:9" x14ac:dyDescent="0.2">
      <c r="A66" s="62" t="s">
        <v>1243</v>
      </c>
      <c r="B66" s="63"/>
      <c r="C66" s="63"/>
      <c r="D66" s="63"/>
      <c r="E66" s="11"/>
      <c r="G66" s="11"/>
      <c r="H66" s="63"/>
      <c r="I66" s="63"/>
    </row>
    <row r="67" spans="1:9" x14ac:dyDescent="0.2">
      <c r="A67" s="63"/>
      <c r="B67" s="63"/>
      <c r="C67" s="63"/>
      <c r="D67" s="63"/>
      <c r="E67" s="11"/>
      <c r="G67" s="11"/>
      <c r="H67" s="63"/>
      <c r="I67" s="63"/>
    </row>
    <row r="68" spans="1:9" x14ac:dyDescent="0.2">
      <c r="A68" s="62" t="s">
        <v>1081</v>
      </c>
      <c r="B68" s="63"/>
      <c r="C68" s="63"/>
      <c r="D68" s="63"/>
      <c r="E68" s="11"/>
      <c r="G68" s="11"/>
      <c r="H68" s="63"/>
      <c r="I68" s="63"/>
    </row>
    <row r="69" spans="1:9" x14ac:dyDescent="0.2">
      <c r="A69" s="63"/>
      <c r="B69" s="63"/>
      <c r="C69" s="63"/>
      <c r="D69" s="63"/>
      <c r="E69" s="11"/>
      <c r="G69" s="11"/>
      <c r="H69" s="63"/>
      <c r="I69" s="63"/>
    </row>
    <row r="70" spans="1:9" x14ac:dyDescent="0.2">
      <c r="A70" s="63"/>
      <c r="B70" s="63"/>
      <c r="C70" s="63"/>
      <c r="D70" s="63"/>
      <c r="E70" s="11"/>
      <c r="G70" s="11"/>
      <c r="H70" s="63"/>
      <c r="I70" s="63"/>
    </row>
    <row r="71" spans="1:9" x14ac:dyDescent="0.2">
      <c r="A71" s="63"/>
      <c r="B71" s="63"/>
      <c r="C71" s="63"/>
      <c r="D71" s="63"/>
      <c r="E71" s="11"/>
      <c r="G71" s="11"/>
      <c r="H71" s="63"/>
      <c r="I71" s="63"/>
    </row>
    <row r="72" spans="1:9" x14ac:dyDescent="0.2">
      <c r="A72" s="63"/>
      <c r="B72" s="63"/>
      <c r="C72" s="63"/>
      <c r="D72" s="63"/>
      <c r="E72" s="11"/>
      <c r="G72" s="11"/>
      <c r="H72" s="63"/>
      <c r="I72" s="63"/>
    </row>
    <row r="73" spans="1:9" x14ac:dyDescent="0.2">
      <c r="A73" s="63"/>
      <c r="B73" s="63"/>
      <c r="C73" s="63"/>
      <c r="D73" s="63"/>
      <c r="E73" s="11"/>
      <c r="G73" s="11"/>
      <c r="H73" s="63"/>
      <c r="I73" s="63"/>
    </row>
    <row r="74" spans="1:9" x14ac:dyDescent="0.2">
      <c r="A74" s="63"/>
      <c r="B74" s="63"/>
      <c r="C74" s="63"/>
      <c r="D74" s="63"/>
      <c r="E74" s="11"/>
      <c r="G74" s="11"/>
      <c r="H74" s="63"/>
      <c r="I74" s="63"/>
    </row>
    <row r="75" spans="1:9" x14ac:dyDescent="0.2">
      <c r="A75" s="63"/>
      <c r="B75" s="63"/>
      <c r="C75" s="63"/>
      <c r="D75" s="63"/>
      <c r="E75" s="11"/>
      <c r="G75" s="11"/>
      <c r="H75" s="63"/>
      <c r="I75" s="63"/>
    </row>
    <row r="76" spans="1:9" x14ac:dyDescent="0.2">
      <c r="A76" s="63"/>
      <c r="B76" s="63"/>
      <c r="C76" s="63"/>
      <c r="D76" s="63"/>
      <c r="E76" s="11"/>
      <c r="G76" s="11"/>
      <c r="H76" s="63"/>
      <c r="I76" s="63"/>
    </row>
    <row r="77" spans="1:9" x14ac:dyDescent="0.2">
      <c r="A77" s="63"/>
      <c r="B77" s="63"/>
      <c r="C77" s="63"/>
      <c r="D77" s="63"/>
      <c r="E77" s="11"/>
      <c r="G77" s="11"/>
      <c r="H77" s="63"/>
      <c r="I77" s="63"/>
    </row>
    <row r="78" spans="1:9" x14ac:dyDescent="0.2">
      <c r="A78" s="63"/>
      <c r="B78" s="63"/>
      <c r="C78" s="63"/>
      <c r="D78" s="63"/>
      <c r="E78" s="11"/>
      <c r="G78" s="11"/>
      <c r="H78" s="63"/>
      <c r="I78" s="63"/>
    </row>
    <row r="79" spans="1:9" x14ac:dyDescent="0.2">
      <c r="A79" s="63"/>
      <c r="B79" s="63"/>
      <c r="C79" s="63"/>
      <c r="D79" s="63"/>
      <c r="E79" s="11"/>
      <c r="G79" s="11"/>
      <c r="H79" s="63"/>
      <c r="I79" s="63"/>
    </row>
    <row r="80" spans="1:9" x14ac:dyDescent="0.2">
      <c r="A80" s="63"/>
      <c r="B80" s="63"/>
      <c r="C80" s="63"/>
      <c r="D80" s="63"/>
      <c r="E80" s="11"/>
      <c r="G80" s="11"/>
      <c r="H80" s="63"/>
      <c r="I80" s="63"/>
    </row>
    <row r="81" spans="1:9" x14ac:dyDescent="0.2">
      <c r="A81" s="63"/>
      <c r="B81" s="63"/>
      <c r="C81" s="63"/>
      <c r="D81" s="63"/>
      <c r="E81" s="11"/>
      <c r="G81" s="11"/>
      <c r="H81" s="63"/>
      <c r="I81" s="63"/>
    </row>
    <row r="82" spans="1:9" x14ac:dyDescent="0.2">
      <c r="A82" s="63"/>
      <c r="B82" s="63"/>
      <c r="C82" s="63"/>
      <c r="D82" s="63"/>
      <c r="E82" s="11"/>
      <c r="G82" s="11"/>
      <c r="H82" s="63"/>
      <c r="I82" s="63"/>
    </row>
    <row r="83" spans="1:9" x14ac:dyDescent="0.2">
      <c r="A83" s="63"/>
      <c r="B83" s="63"/>
      <c r="C83" s="63"/>
      <c r="D83" s="63"/>
      <c r="E83" s="11"/>
      <c r="G83" s="11"/>
      <c r="H83" s="63"/>
      <c r="I83" s="63"/>
    </row>
    <row r="84" spans="1:9" x14ac:dyDescent="0.2">
      <c r="A84" s="63"/>
      <c r="B84" s="63"/>
      <c r="C84" s="63"/>
      <c r="D84" s="63"/>
      <c r="E84" s="11"/>
      <c r="G84" s="11"/>
      <c r="H84" s="63"/>
      <c r="I84" s="63"/>
    </row>
    <row r="85" spans="1:9" x14ac:dyDescent="0.2">
      <c r="A85" s="63" t="s">
        <v>1084</v>
      </c>
      <c r="B85" s="63"/>
      <c r="C85" s="63"/>
      <c r="D85" s="63"/>
      <c r="E85" s="11"/>
      <c r="G85" s="11"/>
      <c r="H85" s="63"/>
      <c r="I85" s="63"/>
    </row>
    <row r="88" spans="1:9" x14ac:dyDescent="0.2">
      <c r="A88" s="63"/>
    </row>
    <row r="89" spans="1:9" x14ac:dyDescent="0.2">
      <c r="A89" s="64"/>
    </row>
  </sheetData>
  <mergeCells count="6">
    <mergeCell ref="A38:B38"/>
    <mergeCell ref="A1:G1"/>
    <mergeCell ref="A34:B34"/>
    <mergeCell ref="A35:B35"/>
    <mergeCell ref="A36:B36"/>
    <mergeCell ref="A37:B37"/>
  </mergeCells>
  <conditionalFormatting sqref="F2:F3">
    <cfRule type="cellIs" dxfId="116" priority="2" stopIfTrue="1" operator="between">
      <formula>0.009</formula>
      <formula>-0.009</formula>
    </cfRule>
  </conditionalFormatting>
  <conditionalFormatting sqref="F5:F65536">
    <cfRule type="cellIs" dxfId="11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8"/>
  <sheetViews>
    <sheetView workbookViewId="0">
      <selection sqref="A1:F1"/>
    </sheetView>
  </sheetViews>
  <sheetFormatPr defaultColWidth="9.109375" defaultRowHeight="10.199999999999999" x14ac:dyDescent="0.2"/>
  <cols>
    <col min="1" max="1" width="38.6640625" style="7" bestFit="1" customWidth="1"/>
    <col min="2" max="2" width="29.88671875" style="7" bestFit="1" customWidth="1"/>
    <col min="3" max="3" width="24.66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13</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140</v>
      </c>
      <c r="B7" s="21" t="s">
        <v>139</v>
      </c>
      <c r="C7" s="21" t="s">
        <v>141</v>
      </c>
      <c r="D7" s="24">
        <v>2243548</v>
      </c>
      <c r="E7" s="22">
        <v>36242.274389999999</v>
      </c>
      <c r="F7" s="23">
        <v>18.159289959048699</v>
      </c>
    </row>
    <row r="8" spans="1:6" x14ac:dyDescent="0.2">
      <c r="A8" s="21" t="s">
        <v>134</v>
      </c>
      <c r="B8" s="21" t="s">
        <v>133</v>
      </c>
      <c r="C8" s="21" t="s">
        <v>135</v>
      </c>
      <c r="D8" s="24">
        <v>1652736</v>
      </c>
      <c r="E8" s="22">
        <v>34800.00922</v>
      </c>
      <c r="F8" s="23">
        <v>17.436639080739202</v>
      </c>
    </row>
    <row r="9" spans="1:6" x14ac:dyDescent="0.2">
      <c r="A9" s="21" t="s">
        <v>147</v>
      </c>
      <c r="B9" s="21" t="s">
        <v>146</v>
      </c>
      <c r="C9" s="21" t="s">
        <v>141</v>
      </c>
      <c r="D9" s="24">
        <v>894643</v>
      </c>
      <c r="E9" s="22">
        <v>14522.739820000001</v>
      </c>
      <c r="F9" s="23">
        <v>7.2766582072997403</v>
      </c>
    </row>
    <row r="10" spans="1:6" x14ac:dyDescent="0.2">
      <c r="A10" s="21" t="s">
        <v>149</v>
      </c>
      <c r="B10" s="21" t="s">
        <v>148</v>
      </c>
      <c r="C10" s="21" t="s">
        <v>150</v>
      </c>
      <c r="D10" s="24">
        <v>4524577</v>
      </c>
      <c r="E10" s="22">
        <v>12580.58635</v>
      </c>
      <c r="F10" s="23">
        <v>6.3035369393797103</v>
      </c>
    </row>
    <row r="11" spans="1:6" x14ac:dyDescent="0.2">
      <c r="A11" s="21" t="s">
        <v>336</v>
      </c>
      <c r="B11" s="21" t="s">
        <v>335</v>
      </c>
      <c r="C11" s="21" t="s">
        <v>141</v>
      </c>
      <c r="D11" s="24">
        <v>378126</v>
      </c>
      <c r="E11" s="22">
        <v>12123.47581</v>
      </c>
      <c r="F11" s="23">
        <v>6.0745004625329999</v>
      </c>
    </row>
    <row r="12" spans="1:6" x14ac:dyDescent="0.2">
      <c r="A12" s="21" t="s">
        <v>167</v>
      </c>
      <c r="B12" s="21" t="s">
        <v>166</v>
      </c>
      <c r="C12" s="21" t="s">
        <v>168</v>
      </c>
      <c r="D12" s="24">
        <v>517479</v>
      </c>
      <c r="E12" s="22">
        <v>9447.0966239999998</v>
      </c>
      <c r="F12" s="23">
        <v>4.7334934066307097</v>
      </c>
    </row>
    <row r="13" spans="1:6" x14ac:dyDescent="0.2">
      <c r="A13" s="21" t="s">
        <v>535</v>
      </c>
      <c r="B13" s="21" t="s">
        <v>534</v>
      </c>
      <c r="C13" s="21" t="s">
        <v>150</v>
      </c>
      <c r="D13" s="24">
        <v>394359</v>
      </c>
      <c r="E13" s="22">
        <v>5259.1716239999996</v>
      </c>
      <c r="F13" s="23">
        <v>2.63512221768754</v>
      </c>
    </row>
    <row r="14" spans="1:6" x14ac:dyDescent="0.2">
      <c r="A14" s="21" t="s">
        <v>537</v>
      </c>
      <c r="B14" s="21" t="s">
        <v>536</v>
      </c>
      <c r="C14" s="21" t="s">
        <v>150</v>
      </c>
      <c r="D14" s="24">
        <v>1346780</v>
      </c>
      <c r="E14" s="22">
        <v>5201.9377500000001</v>
      </c>
      <c r="F14" s="23">
        <v>2.60644502976435</v>
      </c>
    </row>
    <row r="15" spans="1:6" x14ac:dyDescent="0.2">
      <c r="A15" s="21" t="s">
        <v>539</v>
      </c>
      <c r="B15" s="21" t="s">
        <v>538</v>
      </c>
      <c r="C15" s="21" t="s">
        <v>141</v>
      </c>
      <c r="D15" s="24">
        <v>642259</v>
      </c>
      <c r="E15" s="22">
        <v>4519.2554540000001</v>
      </c>
      <c r="F15" s="23">
        <v>2.2643852122824302</v>
      </c>
    </row>
    <row r="16" spans="1:6" x14ac:dyDescent="0.2">
      <c r="A16" s="21" t="s">
        <v>541</v>
      </c>
      <c r="B16" s="21" t="s">
        <v>540</v>
      </c>
      <c r="C16" s="21" t="s">
        <v>141</v>
      </c>
      <c r="D16" s="24">
        <v>451184</v>
      </c>
      <c r="E16" s="22">
        <v>4380.9966400000003</v>
      </c>
      <c r="F16" s="23">
        <v>2.1951102582383499</v>
      </c>
    </row>
    <row r="17" spans="1:9" x14ac:dyDescent="0.2">
      <c r="A17" s="21" t="s">
        <v>496</v>
      </c>
      <c r="B17" s="21" t="s">
        <v>495</v>
      </c>
      <c r="C17" s="21" t="s">
        <v>150</v>
      </c>
      <c r="D17" s="24">
        <v>2421630</v>
      </c>
      <c r="E17" s="22">
        <v>4364.2615859999996</v>
      </c>
      <c r="F17" s="23">
        <v>2.1867251140060602</v>
      </c>
    </row>
    <row r="18" spans="1:9" x14ac:dyDescent="0.2">
      <c r="A18" s="21" t="s">
        <v>397</v>
      </c>
      <c r="B18" s="21" t="s">
        <v>396</v>
      </c>
      <c r="C18" s="21" t="s">
        <v>141</v>
      </c>
      <c r="D18" s="24">
        <v>135017</v>
      </c>
      <c r="E18" s="22">
        <v>3768.5945040000001</v>
      </c>
      <c r="F18" s="23">
        <v>1.8882645056927201</v>
      </c>
    </row>
    <row r="19" spans="1:9" x14ac:dyDescent="0.2">
      <c r="A19" s="21" t="s">
        <v>543</v>
      </c>
      <c r="B19" s="21" t="s">
        <v>542</v>
      </c>
      <c r="C19" s="21" t="s">
        <v>141</v>
      </c>
      <c r="D19" s="24">
        <v>391472</v>
      </c>
      <c r="E19" s="22">
        <v>2996.913896</v>
      </c>
      <c r="F19" s="23">
        <v>1.5016118424064</v>
      </c>
    </row>
    <row r="20" spans="1:9" x14ac:dyDescent="0.2">
      <c r="A20" s="21" t="s">
        <v>545</v>
      </c>
      <c r="B20" s="21" t="s">
        <v>544</v>
      </c>
      <c r="C20" s="21" t="s">
        <v>141</v>
      </c>
      <c r="D20" s="24">
        <v>144535</v>
      </c>
      <c r="E20" s="22">
        <v>2496.40852</v>
      </c>
      <c r="F20" s="23">
        <v>1.2508322651910599</v>
      </c>
    </row>
    <row r="21" spans="1:9" x14ac:dyDescent="0.2">
      <c r="A21" s="21" t="s">
        <v>547</v>
      </c>
      <c r="B21" s="21" t="s">
        <v>546</v>
      </c>
      <c r="C21" s="21" t="s">
        <v>374</v>
      </c>
      <c r="D21" s="24">
        <v>113723</v>
      </c>
      <c r="E21" s="22">
        <v>2046.3316620000001</v>
      </c>
      <c r="F21" s="23">
        <v>1.02532003380266</v>
      </c>
    </row>
    <row r="22" spans="1:9" x14ac:dyDescent="0.2">
      <c r="A22" s="21" t="s">
        <v>234</v>
      </c>
      <c r="B22" s="21" t="s">
        <v>233</v>
      </c>
      <c r="C22" s="21" t="s">
        <v>235</v>
      </c>
      <c r="D22" s="24">
        <v>109389</v>
      </c>
      <c r="E22" s="22">
        <v>1703.2961190000001</v>
      </c>
      <c r="F22" s="23">
        <v>0.85344114384768599</v>
      </c>
    </row>
    <row r="23" spans="1:9" x14ac:dyDescent="0.2">
      <c r="A23" s="20" t="s">
        <v>30</v>
      </c>
      <c r="B23" s="20"/>
      <c r="C23" s="20"/>
      <c r="D23" s="20"/>
      <c r="E23" s="25">
        <f>SUM(E7:E22)</f>
        <v>156453.34996900003</v>
      </c>
      <c r="F23" s="26">
        <f>SUM(F7:F22)</f>
        <v>78.391375678550332</v>
      </c>
      <c r="G23" s="14"/>
      <c r="H23" s="14"/>
      <c r="I23" s="14"/>
    </row>
    <row r="24" spans="1:9" x14ac:dyDescent="0.2">
      <c r="A24" s="21"/>
      <c r="B24" s="21"/>
      <c r="C24" s="21"/>
      <c r="D24" s="21"/>
      <c r="E24" s="22"/>
      <c r="F24" s="23"/>
    </row>
    <row r="25" spans="1:9" x14ac:dyDescent="0.2">
      <c r="A25" s="20" t="s">
        <v>548</v>
      </c>
      <c r="B25" s="21"/>
      <c r="C25" s="21"/>
      <c r="D25" s="21"/>
      <c r="E25" s="22"/>
      <c r="F25" s="23"/>
    </row>
    <row r="26" spans="1:9" x14ac:dyDescent="0.2">
      <c r="A26" s="21" t="s">
        <v>550</v>
      </c>
      <c r="B26" s="21" t="s">
        <v>549</v>
      </c>
      <c r="C26" s="21" t="s">
        <v>374</v>
      </c>
      <c r="D26" s="24">
        <v>159240</v>
      </c>
      <c r="E26" s="22">
        <v>11873.287909999999</v>
      </c>
      <c r="F26" s="23">
        <v>5.9491431361285798</v>
      </c>
    </row>
    <row r="27" spans="1:9" x14ac:dyDescent="0.2">
      <c r="A27" s="21" t="s">
        <v>552</v>
      </c>
      <c r="B27" s="21" t="s">
        <v>551</v>
      </c>
      <c r="C27" s="21" t="s">
        <v>210</v>
      </c>
      <c r="D27" s="24">
        <v>78777</v>
      </c>
      <c r="E27" s="22">
        <v>5811.5116980000003</v>
      </c>
      <c r="F27" s="23">
        <v>2.91187371103576</v>
      </c>
    </row>
    <row r="28" spans="1:9" x14ac:dyDescent="0.2">
      <c r="A28" s="21" t="s">
        <v>554</v>
      </c>
      <c r="B28" s="21" t="s">
        <v>553</v>
      </c>
      <c r="C28" s="21" t="s">
        <v>141</v>
      </c>
      <c r="D28" s="24">
        <v>9122</v>
      </c>
      <c r="E28" s="22">
        <v>2564.9277910000001</v>
      </c>
      <c r="F28" s="23">
        <v>1.28516403191415</v>
      </c>
    </row>
    <row r="29" spans="1:9" x14ac:dyDescent="0.2">
      <c r="A29" s="21" t="s">
        <v>556</v>
      </c>
      <c r="B29" s="21" t="s">
        <v>555</v>
      </c>
      <c r="C29" s="21" t="s">
        <v>557</v>
      </c>
      <c r="D29" s="24">
        <v>7579</v>
      </c>
      <c r="E29" s="22">
        <v>1850.963937</v>
      </c>
      <c r="F29" s="23">
        <v>0.92743050488574297</v>
      </c>
    </row>
    <row r="30" spans="1:9" x14ac:dyDescent="0.2">
      <c r="A30" s="21" t="s">
        <v>559</v>
      </c>
      <c r="B30" s="21" t="s">
        <v>558</v>
      </c>
      <c r="C30" s="21" t="s">
        <v>141</v>
      </c>
      <c r="D30" s="24">
        <v>3083</v>
      </c>
      <c r="E30" s="22">
        <v>1828.173528</v>
      </c>
      <c r="F30" s="23">
        <v>0.91601130859406399</v>
      </c>
    </row>
    <row r="31" spans="1:9" x14ac:dyDescent="0.2">
      <c r="A31" s="21" t="s">
        <v>561</v>
      </c>
      <c r="B31" s="21" t="s">
        <v>560</v>
      </c>
      <c r="C31" s="21" t="s">
        <v>150</v>
      </c>
      <c r="D31" s="24">
        <v>8181</v>
      </c>
      <c r="E31" s="22">
        <v>1696.3699360000001</v>
      </c>
      <c r="F31" s="23">
        <v>0.84997076105512204</v>
      </c>
    </row>
    <row r="32" spans="1:9" x14ac:dyDescent="0.2">
      <c r="A32" s="21" t="s">
        <v>563</v>
      </c>
      <c r="B32" s="21" t="s">
        <v>562</v>
      </c>
      <c r="C32" s="21" t="s">
        <v>141</v>
      </c>
      <c r="D32" s="24">
        <v>3802</v>
      </c>
      <c r="E32" s="22">
        <v>1651.7986350000001</v>
      </c>
      <c r="F32" s="23">
        <v>0.82763818970484404</v>
      </c>
    </row>
    <row r="33" spans="1:9" x14ac:dyDescent="0.2">
      <c r="A33" s="20" t="s">
        <v>30</v>
      </c>
      <c r="B33" s="20"/>
      <c r="C33" s="20"/>
      <c r="D33" s="20"/>
      <c r="E33" s="25">
        <f>SUM(E25:E32)</f>
        <v>27277.033435000001</v>
      </c>
      <c r="F33" s="26">
        <f>SUM(F25:F32)</f>
        <v>13.667231643318262</v>
      </c>
      <c r="G33" s="14"/>
      <c r="H33" s="14"/>
      <c r="I33" s="14"/>
    </row>
    <row r="34" spans="1:9" x14ac:dyDescent="0.2">
      <c r="A34" s="21"/>
      <c r="B34" s="21"/>
      <c r="C34" s="21"/>
      <c r="D34" s="21"/>
      <c r="E34" s="22"/>
      <c r="F34" s="23"/>
    </row>
    <row r="35" spans="1:9" x14ac:dyDescent="0.2">
      <c r="A35" s="20" t="s">
        <v>564</v>
      </c>
      <c r="B35" s="21"/>
      <c r="C35" s="21"/>
      <c r="D35" s="21"/>
      <c r="E35" s="22"/>
      <c r="F35" s="23"/>
    </row>
    <row r="36" spans="1:9" x14ac:dyDescent="0.2">
      <c r="A36" s="21" t="s">
        <v>566</v>
      </c>
      <c r="B36" s="21" t="s">
        <v>565</v>
      </c>
      <c r="C36" s="21" t="s">
        <v>567</v>
      </c>
      <c r="D36" s="24">
        <v>124810.124</v>
      </c>
      <c r="E36" s="22">
        <v>10129.094859999999</v>
      </c>
      <c r="F36" s="23">
        <v>5.0752104739928203</v>
      </c>
    </row>
    <row r="37" spans="1:9" x14ac:dyDescent="0.2">
      <c r="A37" s="20" t="s">
        <v>30</v>
      </c>
      <c r="B37" s="20"/>
      <c r="C37" s="20"/>
      <c r="D37" s="20"/>
      <c r="E37" s="25">
        <f>SUM(E36:E36)</f>
        <v>10129.094859999999</v>
      </c>
      <c r="F37" s="26">
        <f>SUM(F36:F36)</f>
        <v>5.0752104739928203</v>
      </c>
      <c r="G37" s="14"/>
      <c r="H37" s="14"/>
      <c r="I37" s="14"/>
    </row>
    <row r="38" spans="1:9" x14ac:dyDescent="0.2">
      <c r="A38" s="21"/>
      <c r="B38" s="21"/>
      <c r="C38" s="21"/>
      <c r="D38" s="21"/>
      <c r="E38" s="22"/>
      <c r="F38" s="23"/>
    </row>
    <row r="39" spans="1:9" x14ac:dyDescent="0.2">
      <c r="A39" s="20" t="s">
        <v>42</v>
      </c>
      <c r="B39" s="20"/>
      <c r="C39" s="20"/>
      <c r="D39" s="20"/>
      <c r="E39" s="25">
        <f>E23+E33+E37</f>
        <v>193859.47826400003</v>
      </c>
      <c r="F39" s="26">
        <f>F23+F33+F37</f>
        <v>97.133817795861418</v>
      </c>
      <c r="G39" s="14"/>
      <c r="H39" s="14"/>
      <c r="I39" s="14"/>
    </row>
    <row r="40" spans="1:9" x14ac:dyDescent="0.2">
      <c r="A40" s="20"/>
      <c r="B40" s="20"/>
      <c r="C40" s="20"/>
      <c r="D40" s="20"/>
      <c r="E40" s="25"/>
      <c r="F40" s="26"/>
      <c r="G40" s="14"/>
      <c r="H40" s="14"/>
      <c r="I40" s="14"/>
    </row>
    <row r="41" spans="1:9" x14ac:dyDescent="0.2">
      <c r="A41" s="20" t="s">
        <v>44</v>
      </c>
      <c r="B41" s="20"/>
      <c r="C41" s="20"/>
      <c r="D41" s="20"/>
      <c r="E41" s="25">
        <f>E43-(E23+E33+E37)</f>
        <v>5720.3206803999783</v>
      </c>
      <c r="F41" s="26">
        <f>F43-(F23+F33+F37)</f>
        <v>2.8661822041385818</v>
      </c>
      <c r="G41" s="14"/>
      <c r="H41" s="14"/>
      <c r="I41" s="14"/>
    </row>
    <row r="42" spans="1:9" x14ac:dyDescent="0.2">
      <c r="A42" s="20"/>
      <c r="B42" s="20"/>
      <c r="C42" s="20"/>
      <c r="D42" s="20"/>
      <c r="E42" s="25"/>
      <c r="F42" s="26"/>
      <c r="G42" s="14"/>
      <c r="H42" s="14"/>
      <c r="I42" s="14"/>
    </row>
    <row r="43" spans="1:9" x14ac:dyDescent="0.2">
      <c r="A43" s="27" t="s">
        <v>43</v>
      </c>
      <c r="B43" s="27"/>
      <c r="C43" s="27"/>
      <c r="D43" s="27"/>
      <c r="E43" s="28">
        <v>199579.79894440001</v>
      </c>
      <c r="F43" s="29">
        <v>100</v>
      </c>
      <c r="G43" s="14"/>
      <c r="H43" s="14"/>
      <c r="I43" s="14"/>
    </row>
    <row r="45" spans="1:9" x14ac:dyDescent="0.2">
      <c r="A45" s="14" t="s">
        <v>47</v>
      </c>
    </row>
    <row r="46" spans="1:9" x14ac:dyDescent="0.2">
      <c r="A46" s="14" t="s">
        <v>48</v>
      </c>
    </row>
    <row r="47" spans="1:9" x14ac:dyDescent="0.2">
      <c r="A47" s="14" t="s">
        <v>49</v>
      </c>
      <c r="B47" s="14"/>
      <c r="C47" s="30" t="s">
        <v>51</v>
      </c>
      <c r="D47" s="14" t="s">
        <v>50</v>
      </c>
    </row>
    <row r="48" spans="1:9" x14ac:dyDescent="0.2">
      <c r="A48" s="7" t="s">
        <v>52</v>
      </c>
      <c r="C48" s="31">
        <v>524.86609999999996</v>
      </c>
      <c r="D48" s="31">
        <v>538.03240000000005</v>
      </c>
    </row>
    <row r="49" spans="1:9" x14ac:dyDescent="0.2">
      <c r="A49" s="7" t="s">
        <v>53</v>
      </c>
      <c r="C49" s="31">
        <v>49.090200000000003</v>
      </c>
      <c r="D49" s="31">
        <v>46.369399999999999</v>
      </c>
    </row>
    <row r="50" spans="1:9" x14ac:dyDescent="0.2">
      <c r="A50" s="7" t="s">
        <v>54</v>
      </c>
      <c r="C50" s="31">
        <v>577.60619999999994</v>
      </c>
      <c r="D50" s="31">
        <v>595.19560000000001</v>
      </c>
    </row>
    <row r="51" spans="1:9" x14ac:dyDescent="0.2">
      <c r="A51" s="7" t="s">
        <v>55</v>
      </c>
      <c r="C51" s="31">
        <v>54.790500000000002</v>
      </c>
      <c r="D51" s="31">
        <v>51.8705</v>
      </c>
    </row>
    <row r="53" spans="1:9" x14ac:dyDescent="0.2">
      <c r="A53" s="14" t="s">
        <v>56</v>
      </c>
    </row>
    <row r="54" spans="1:9" x14ac:dyDescent="0.2">
      <c r="A54" s="107" t="s">
        <v>57</v>
      </c>
      <c r="B54" s="108"/>
      <c r="C54" s="32" t="s">
        <v>58</v>
      </c>
    </row>
    <row r="55" spans="1:9" x14ac:dyDescent="0.2">
      <c r="A55" s="103" t="s">
        <v>53</v>
      </c>
      <c r="B55" s="104"/>
      <c r="C55" s="33">
        <v>3.8</v>
      </c>
    </row>
    <row r="56" spans="1:9" x14ac:dyDescent="0.2">
      <c r="A56" s="103" t="s">
        <v>55</v>
      </c>
      <c r="B56" s="104"/>
      <c r="C56" s="33">
        <v>4.4000000000000004</v>
      </c>
    </row>
    <row r="57" spans="1:9" x14ac:dyDescent="0.2">
      <c r="A57" s="7" t="s">
        <v>59</v>
      </c>
    </row>
    <row r="58" spans="1:9" x14ac:dyDescent="0.2">
      <c r="A58" s="7" t="s">
        <v>60</v>
      </c>
    </row>
    <row r="60" spans="1:9" x14ac:dyDescent="0.2">
      <c r="A60" s="14" t="s">
        <v>379</v>
      </c>
      <c r="D60" s="51">
        <v>0.17248705823047999</v>
      </c>
    </row>
    <row r="62" spans="1:9" x14ac:dyDescent="0.2">
      <c r="A62" s="14" t="s">
        <v>62</v>
      </c>
      <c r="D62" s="30" t="s">
        <v>63</v>
      </c>
    </row>
    <row r="64" spans="1:9" x14ac:dyDescent="0.2">
      <c r="A64" s="62" t="s">
        <v>1089</v>
      </c>
      <c r="B64" s="63"/>
      <c r="C64" s="63"/>
      <c r="D64" s="63"/>
      <c r="E64" s="11"/>
      <c r="G64" s="63"/>
      <c r="H64" s="63"/>
      <c r="I64" s="63"/>
    </row>
    <row r="65" spans="1:9" x14ac:dyDescent="0.2">
      <c r="A65" s="62"/>
      <c r="B65" s="63"/>
      <c r="C65" s="63"/>
      <c r="D65" s="63"/>
      <c r="E65" s="11"/>
      <c r="G65" s="63"/>
      <c r="H65" s="63"/>
      <c r="I65" s="63"/>
    </row>
    <row r="66" spans="1:9" x14ac:dyDescent="0.2">
      <c r="A66" s="62" t="s">
        <v>1080</v>
      </c>
      <c r="B66" s="63"/>
      <c r="C66" s="63"/>
      <c r="D66" s="63"/>
      <c r="E66" s="11"/>
      <c r="G66" s="63"/>
      <c r="H66" s="63"/>
      <c r="I66" s="63"/>
    </row>
    <row r="67" spans="1:9" x14ac:dyDescent="0.2">
      <c r="A67" s="64"/>
      <c r="B67" s="63"/>
      <c r="C67" s="63"/>
      <c r="D67" s="63"/>
      <c r="E67" s="11"/>
      <c r="G67" s="63"/>
      <c r="H67" s="63"/>
      <c r="I67" s="63"/>
    </row>
    <row r="68" spans="1:9" x14ac:dyDescent="0.2">
      <c r="A68" s="63"/>
      <c r="B68" s="63"/>
      <c r="C68" s="63"/>
      <c r="D68" s="63"/>
      <c r="E68" s="11"/>
      <c r="G68" s="63"/>
      <c r="H68" s="63"/>
      <c r="I68" s="63"/>
    </row>
    <row r="69" spans="1:9" x14ac:dyDescent="0.2">
      <c r="A69" s="63"/>
      <c r="B69" s="63"/>
      <c r="C69" s="63"/>
      <c r="D69" s="63"/>
      <c r="E69" s="11"/>
      <c r="G69" s="63"/>
      <c r="H69" s="63"/>
      <c r="I69" s="63"/>
    </row>
    <row r="70" spans="1:9" x14ac:dyDescent="0.2">
      <c r="A70" s="63"/>
      <c r="B70" s="63"/>
      <c r="C70" s="63"/>
      <c r="D70" s="63"/>
      <c r="E70" s="11"/>
      <c r="G70" s="63"/>
      <c r="H70" s="63"/>
      <c r="I70" s="63"/>
    </row>
    <row r="71" spans="1:9" x14ac:dyDescent="0.2">
      <c r="A71" s="63"/>
      <c r="B71" s="63"/>
      <c r="C71" s="63"/>
      <c r="D71" s="63"/>
      <c r="E71" s="11"/>
      <c r="G71" s="63"/>
      <c r="H71" s="63"/>
      <c r="I71" s="63"/>
    </row>
    <row r="72" spans="1:9" x14ac:dyDescent="0.2">
      <c r="A72" s="63"/>
      <c r="B72" s="63"/>
      <c r="C72" s="63"/>
      <c r="D72" s="63"/>
      <c r="E72" s="11"/>
      <c r="G72" s="63"/>
      <c r="H72" s="63"/>
      <c r="I72" s="63"/>
    </row>
    <row r="73" spans="1:9" x14ac:dyDescent="0.2">
      <c r="A73" s="63"/>
      <c r="B73" s="63"/>
      <c r="C73" s="63"/>
      <c r="D73" s="63"/>
      <c r="E73" s="11"/>
      <c r="G73" s="63"/>
      <c r="H73" s="63"/>
      <c r="I73" s="63"/>
    </row>
    <row r="74" spans="1:9" x14ac:dyDescent="0.2">
      <c r="A74" s="63"/>
      <c r="B74" s="63"/>
      <c r="C74" s="63"/>
      <c r="D74" s="63"/>
      <c r="E74" s="11"/>
      <c r="G74" s="63"/>
      <c r="H74" s="63"/>
      <c r="I74" s="63"/>
    </row>
    <row r="75" spans="1:9" x14ac:dyDescent="0.2">
      <c r="A75" s="63"/>
      <c r="B75" s="63"/>
      <c r="C75" s="63"/>
      <c r="D75" s="63"/>
      <c r="E75" s="11"/>
      <c r="G75" s="63"/>
      <c r="H75" s="63"/>
      <c r="I75" s="63"/>
    </row>
    <row r="76" spans="1:9" x14ac:dyDescent="0.2">
      <c r="A76" s="63"/>
      <c r="B76" s="63"/>
      <c r="C76" s="63"/>
      <c r="D76" s="63"/>
      <c r="E76" s="11"/>
      <c r="G76" s="63"/>
      <c r="H76" s="63"/>
      <c r="I76" s="63"/>
    </row>
    <row r="77" spans="1:9" x14ac:dyDescent="0.2">
      <c r="A77" s="63"/>
      <c r="B77" s="63"/>
      <c r="C77" s="63"/>
      <c r="D77" s="63"/>
      <c r="E77" s="11"/>
      <c r="G77" s="63"/>
      <c r="H77" s="63"/>
      <c r="I77" s="63"/>
    </row>
    <row r="78" spans="1:9" x14ac:dyDescent="0.2">
      <c r="A78" s="63"/>
      <c r="B78" s="63"/>
      <c r="C78" s="63"/>
      <c r="D78" s="63"/>
      <c r="E78" s="11"/>
      <c r="G78" s="63"/>
      <c r="H78" s="63"/>
      <c r="I78" s="63"/>
    </row>
    <row r="79" spans="1:9" x14ac:dyDescent="0.2">
      <c r="A79" s="63"/>
      <c r="B79" s="63"/>
      <c r="C79" s="63"/>
      <c r="D79" s="63"/>
      <c r="E79" s="11"/>
      <c r="G79" s="63"/>
      <c r="H79" s="63"/>
      <c r="I79" s="63"/>
    </row>
    <row r="80" spans="1:9" x14ac:dyDescent="0.2">
      <c r="A80" s="63"/>
      <c r="B80" s="63"/>
      <c r="C80" s="63"/>
      <c r="D80" s="63"/>
      <c r="E80" s="11"/>
      <c r="G80" s="63"/>
      <c r="H80" s="63"/>
      <c r="I80" s="63"/>
    </row>
    <row r="81" spans="1:9" x14ac:dyDescent="0.2">
      <c r="A81" s="63"/>
      <c r="B81" s="63"/>
      <c r="C81" s="63"/>
      <c r="D81" s="63"/>
      <c r="E81" s="11"/>
      <c r="G81" s="63"/>
      <c r="H81" s="63"/>
      <c r="I81" s="63"/>
    </row>
    <row r="82" spans="1:9" x14ac:dyDescent="0.2">
      <c r="A82" s="63"/>
      <c r="B82" s="63"/>
      <c r="C82" s="63"/>
      <c r="D82" s="63"/>
      <c r="E82" s="11"/>
      <c r="G82" s="63"/>
      <c r="H82" s="63"/>
      <c r="I82" s="63"/>
    </row>
    <row r="83" spans="1:9" x14ac:dyDescent="0.2">
      <c r="A83" s="63"/>
      <c r="B83" s="63"/>
      <c r="C83" s="63"/>
      <c r="D83" s="63"/>
      <c r="E83" s="11"/>
      <c r="G83" s="63"/>
      <c r="H83" s="63"/>
      <c r="I83" s="63"/>
    </row>
    <row r="84" spans="1:9" x14ac:dyDescent="0.2">
      <c r="A84" s="62" t="s">
        <v>1092</v>
      </c>
      <c r="B84" s="63"/>
      <c r="C84" s="63"/>
      <c r="D84" s="63"/>
      <c r="E84" s="11"/>
      <c r="G84" s="63"/>
      <c r="H84" s="63"/>
      <c r="I84" s="63"/>
    </row>
    <row r="85" spans="1:9" x14ac:dyDescent="0.2">
      <c r="A85" s="63"/>
      <c r="B85" s="63"/>
      <c r="C85" s="63"/>
      <c r="D85" s="63"/>
      <c r="E85" s="11"/>
      <c r="G85" s="63"/>
      <c r="H85" s="63"/>
      <c r="I85" s="63"/>
    </row>
    <row r="86" spans="1:9" x14ac:dyDescent="0.2">
      <c r="A86" s="62" t="s">
        <v>1081</v>
      </c>
      <c r="B86" s="63"/>
      <c r="C86" s="63"/>
      <c r="D86" s="63"/>
      <c r="E86" s="11"/>
      <c r="G86" s="63"/>
      <c r="H86" s="63"/>
      <c r="I86" s="63"/>
    </row>
    <row r="87" spans="1:9" x14ac:dyDescent="0.2">
      <c r="A87" s="63"/>
      <c r="B87" s="63"/>
      <c r="C87" s="63"/>
      <c r="D87" s="63"/>
      <c r="E87" s="11"/>
      <c r="G87" s="63"/>
      <c r="H87" s="63"/>
      <c r="I87" s="63"/>
    </row>
    <row r="88" spans="1:9" x14ac:dyDescent="0.2">
      <c r="A88" s="63"/>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t="s">
        <v>1084</v>
      </c>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sheetData>
  <mergeCells count="4">
    <mergeCell ref="A1:F1"/>
    <mergeCell ref="A54:B54"/>
    <mergeCell ref="A55:B55"/>
    <mergeCell ref="A56:B56"/>
  </mergeCells>
  <conditionalFormatting sqref="F2:F3">
    <cfRule type="cellIs" dxfId="68" priority="3" stopIfTrue="1" operator="between">
      <formula>0.009</formula>
      <formula>-0.009</formula>
    </cfRule>
  </conditionalFormatting>
  <conditionalFormatting sqref="F5:F100">
    <cfRule type="cellIs" dxfId="67" priority="1" stopIfTrue="1" operator="between">
      <formula>0.009</formula>
      <formula>-0.009</formula>
    </cfRule>
  </conditionalFormatting>
  <conditionalFormatting sqref="F201:F65536">
    <cfRule type="cellIs" dxfId="66"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76"/>
  <sheetViews>
    <sheetView workbookViewId="0">
      <selection sqref="A1:F1"/>
    </sheetView>
  </sheetViews>
  <sheetFormatPr defaultColWidth="9.109375" defaultRowHeight="10.199999999999999" x14ac:dyDescent="0.2"/>
  <cols>
    <col min="1" max="1" width="38.6640625" style="7" bestFit="1" customWidth="1"/>
    <col min="2" max="2" width="42.88671875" style="7" bestFit="1" customWidth="1"/>
    <col min="3" max="3" width="25.5546875" style="7" bestFit="1" customWidth="1"/>
    <col min="4" max="4" width="15.33203125" style="7" bestFit="1" customWidth="1"/>
    <col min="5" max="5" width="26.5546875" style="10" customWidth="1"/>
    <col min="6" max="6" width="13.5546875" style="11" bestFit="1" customWidth="1"/>
    <col min="7" max="16384" width="9.109375" style="7"/>
  </cols>
  <sheetData>
    <row r="1" spans="1:7" s="1" customFormat="1" ht="13.8" x14ac:dyDescent="0.2">
      <c r="A1" s="105" t="s">
        <v>1047</v>
      </c>
      <c r="B1" s="106"/>
      <c r="C1" s="106"/>
      <c r="D1" s="106"/>
      <c r="E1" s="106"/>
      <c r="F1" s="106"/>
    </row>
    <row r="2" spans="1:7" s="1" customFormat="1" ht="11.4" x14ac:dyDescent="0.2">
      <c r="E2" s="5"/>
      <c r="F2" s="9"/>
    </row>
    <row r="3" spans="1:7" s="1" customFormat="1" ht="12" x14ac:dyDescent="0.2">
      <c r="A3" s="8" t="s">
        <v>7</v>
      </c>
      <c r="B3" s="2"/>
      <c r="C3" s="3"/>
      <c r="D3" s="3"/>
      <c r="E3" s="4"/>
      <c r="F3" s="9"/>
    </row>
    <row r="4" spans="1:7" s="1" customFormat="1" ht="26.25" customHeight="1" x14ac:dyDescent="0.2">
      <c r="A4" s="6" t="s">
        <v>2</v>
      </c>
      <c r="B4" s="6" t="s">
        <v>0</v>
      </c>
      <c r="C4" s="13" t="s">
        <v>4</v>
      </c>
      <c r="D4" s="13" t="s">
        <v>1</v>
      </c>
      <c r="E4" s="52" t="s">
        <v>6</v>
      </c>
      <c r="F4" s="12" t="s">
        <v>3</v>
      </c>
      <c r="G4" s="57" t="s">
        <v>5</v>
      </c>
    </row>
    <row r="5" spans="1:7" x14ac:dyDescent="0.2">
      <c r="A5" s="16" t="s">
        <v>124</v>
      </c>
      <c r="B5" s="17"/>
      <c r="C5" s="17"/>
      <c r="D5" s="17"/>
      <c r="E5" s="18"/>
      <c r="F5" s="19"/>
      <c r="G5" s="19"/>
    </row>
    <row r="6" spans="1:7" x14ac:dyDescent="0.2">
      <c r="A6" s="20" t="s">
        <v>21</v>
      </c>
      <c r="B6" s="21"/>
      <c r="C6" s="21"/>
      <c r="D6" s="21"/>
      <c r="E6" s="22"/>
      <c r="F6" s="23"/>
      <c r="G6" s="23"/>
    </row>
    <row r="7" spans="1:7" x14ac:dyDescent="0.2">
      <c r="A7" s="21" t="s">
        <v>569</v>
      </c>
      <c r="B7" s="21" t="s">
        <v>568</v>
      </c>
      <c r="C7" s="21" t="s">
        <v>204</v>
      </c>
      <c r="D7" s="24">
        <v>3868691</v>
      </c>
      <c r="E7" s="22">
        <v>34237.915350000003</v>
      </c>
      <c r="F7" s="23">
        <v>2.5862574604739899</v>
      </c>
      <c r="G7" s="23"/>
    </row>
    <row r="8" spans="1:7" x14ac:dyDescent="0.2">
      <c r="A8" s="21" t="s">
        <v>571</v>
      </c>
      <c r="B8" s="21" t="s">
        <v>570</v>
      </c>
      <c r="C8" s="21" t="s">
        <v>127</v>
      </c>
      <c r="D8" s="24">
        <v>48064081</v>
      </c>
      <c r="E8" s="22">
        <v>30275.564620000001</v>
      </c>
      <c r="F8" s="23">
        <v>2.28695012731075</v>
      </c>
      <c r="G8" s="23"/>
    </row>
    <row r="9" spans="1:7" x14ac:dyDescent="0.2">
      <c r="A9" s="21" t="s">
        <v>573</v>
      </c>
      <c r="B9" s="21" t="s">
        <v>572</v>
      </c>
      <c r="C9" s="21" t="s">
        <v>162</v>
      </c>
      <c r="D9" s="24">
        <v>4675704</v>
      </c>
      <c r="E9" s="22">
        <v>28842.080119999999</v>
      </c>
      <c r="F9" s="23">
        <v>2.17866783428269</v>
      </c>
      <c r="G9" s="23"/>
    </row>
    <row r="10" spans="1:7" x14ac:dyDescent="0.2">
      <c r="A10" s="21" t="s">
        <v>575</v>
      </c>
      <c r="B10" s="21" t="s">
        <v>574</v>
      </c>
      <c r="C10" s="21" t="s">
        <v>576</v>
      </c>
      <c r="D10" s="24">
        <v>3895864</v>
      </c>
      <c r="E10" s="22">
        <v>28562.52692</v>
      </c>
      <c r="F10" s="23">
        <v>2.1575509951963001</v>
      </c>
      <c r="G10" s="23"/>
    </row>
    <row r="11" spans="1:7" x14ac:dyDescent="0.2">
      <c r="A11" s="21" t="s">
        <v>578</v>
      </c>
      <c r="B11" s="21" t="s">
        <v>577</v>
      </c>
      <c r="C11" s="21" t="s">
        <v>207</v>
      </c>
      <c r="D11" s="24">
        <v>3010279</v>
      </c>
      <c r="E11" s="22">
        <v>28423.054319999999</v>
      </c>
      <c r="F11" s="23">
        <v>2.14701553915015</v>
      </c>
      <c r="G11" s="23"/>
    </row>
    <row r="12" spans="1:7" x14ac:dyDescent="0.2">
      <c r="A12" s="21" t="s">
        <v>212</v>
      </c>
      <c r="B12" s="21" t="s">
        <v>211</v>
      </c>
      <c r="C12" s="21" t="s">
        <v>165</v>
      </c>
      <c r="D12" s="24">
        <v>1866828</v>
      </c>
      <c r="E12" s="22">
        <v>28106.962370000001</v>
      </c>
      <c r="F12" s="23">
        <v>2.12313864257142</v>
      </c>
      <c r="G12" s="23"/>
    </row>
    <row r="13" spans="1:7" x14ac:dyDescent="0.2">
      <c r="A13" s="21" t="s">
        <v>580</v>
      </c>
      <c r="B13" s="21" t="s">
        <v>579</v>
      </c>
      <c r="C13" s="21" t="s">
        <v>165</v>
      </c>
      <c r="D13" s="24">
        <v>1448723</v>
      </c>
      <c r="E13" s="22">
        <v>26362.41243</v>
      </c>
      <c r="F13" s="23">
        <v>1.9913591445683501</v>
      </c>
      <c r="G13" s="23"/>
    </row>
    <row r="14" spans="1:7" x14ac:dyDescent="0.2">
      <c r="A14" s="21" t="s">
        <v>539</v>
      </c>
      <c r="B14" s="21" t="s">
        <v>538</v>
      </c>
      <c r="C14" s="21" t="s">
        <v>141</v>
      </c>
      <c r="D14" s="24">
        <v>3640478</v>
      </c>
      <c r="E14" s="22">
        <v>25616.223450000001</v>
      </c>
      <c r="F14" s="23">
        <v>1.9349936562867001</v>
      </c>
      <c r="G14" s="23"/>
    </row>
    <row r="15" spans="1:7" x14ac:dyDescent="0.2">
      <c r="A15" s="21" t="s">
        <v>185</v>
      </c>
      <c r="B15" s="21" t="s">
        <v>184</v>
      </c>
      <c r="C15" s="21" t="s">
        <v>186</v>
      </c>
      <c r="D15" s="24">
        <v>1982963</v>
      </c>
      <c r="E15" s="22">
        <v>24168.353040000002</v>
      </c>
      <c r="F15" s="23">
        <v>1.8256246829896201</v>
      </c>
      <c r="G15" s="23"/>
    </row>
    <row r="16" spans="1:7" x14ac:dyDescent="0.2">
      <c r="A16" s="21" t="s">
        <v>460</v>
      </c>
      <c r="B16" s="21" t="s">
        <v>459</v>
      </c>
      <c r="C16" s="21" t="s">
        <v>183</v>
      </c>
      <c r="D16" s="24">
        <v>4963469</v>
      </c>
      <c r="E16" s="22">
        <v>24090.196790000002</v>
      </c>
      <c r="F16" s="23">
        <v>1.8197209303055299</v>
      </c>
      <c r="G16" s="23"/>
    </row>
    <row r="17" spans="1:7" x14ac:dyDescent="0.2">
      <c r="A17" s="21" t="s">
        <v>582</v>
      </c>
      <c r="B17" s="21" t="s">
        <v>581</v>
      </c>
      <c r="C17" s="21" t="s">
        <v>414</v>
      </c>
      <c r="D17" s="24">
        <v>1387967</v>
      </c>
      <c r="E17" s="22">
        <v>24035.42454</v>
      </c>
      <c r="F17" s="23">
        <v>1.8155835539862799</v>
      </c>
      <c r="G17" s="23"/>
    </row>
    <row r="18" spans="1:7" x14ac:dyDescent="0.2">
      <c r="A18" s="21" t="s">
        <v>199</v>
      </c>
      <c r="B18" s="21" t="s">
        <v>198</v>
      </c>
      <c r="C18" s="21" t="s">
        <v>159</v>
      </c>
      <c r="D18" s="24">
        <v>13401420</v>
      </c>
      <c r="E18" s="22">
        <v>22455.41935</v>
      </c>
      <c r="F18" s="23">
        <v>1.69623340756374</v>
      </c>
      <c r="G18" s="23"/>
    </row>
    <row r="19" spans="1:7" x14ac:dyDescent="0.2">
      <c r="A19" s="21" t="s">
        <v>584</v>
      </c>
      <c r="B19" s="21" t="s">
        <v>583</v>
      </c>
      <c r="C19" s="21" t="s">
        <v>204</v>
      </c>
      <c r="D19" s="24">
        <v>1513099</v>
      </c>
      <c r="E19" s="22">
        <v>22080.653709999999</v>
      </c>
      <c r="F19" s="23">
        <v>1.6679244283963099</v>
      </c>
      <c r="G19" s="23"/>
    </row>
    <row r="20" spans="1:7" x14ac:dyDescent="0.2">
      <c r="A20" s="21" t="s">
        <v>246</v>
      </c>
      <c r="B20" s="21" t="s">
        <v>245</v>
      </c>
      <c r="C20" s="21" t="s">
        <v>220</v>
      </c>
      <c r="D20" s="24">
        <v>2256472</v>
      </c>
      <c r="E20" s="22">
        <v>21470.33108</v>
      </c>
      <c r="F20" s="23">
        <v>1.62182198790022</v>
      </c>
      <c r="G20" s="23"/>
    </row>
    <row r="21" spans="1:7" x14ac:dyDescent="0.2">
      <c r="A21" s="21" t="s">
        <v>512</v>
      </c>
      <c r="B21" s="21" t="s">
        <v>511</v>
      </c>
      <c r="C21" s="21" t="s">
        <v>127</v>
      </c>
      <c r="D21" s="24">
        <v>12199095</v>
      </c>
      <c r="E21" s="22">
        <v>20994.642500000002</v>
      </c>
      <c r="F21" s="23">
        <v>1.5858895099350501</v>
      </c>
      <c r="G21" s="23"/>
    </row>
    <row r="22" spans="1:7" x14ac:dyDescent="0.2">
      <c r="A22" s="21" t="s">
        <v>229</v>
      </c>
      <c r="B22" s="21" t="s">
        <v>228</v>
      </c>
      <c r="C22" s="21" t="s">
        <v>210</v>
      </c>
      <c r="D22" s="24">
        <v>12487886</v>
      </c>
      <c r="E22" s="22">
        <v>19888.20724</v>
      </c>
      <c r="F22" s="23">
        <v>1.50231180327697</v>
      </c>
      <c r="G22" s="23"/>
    </row>
    <row r="23" spans="1:7" x14ac:dyDescent="0.2">
      <c r="A23" s="21" t="s">
        <v>274</v>
      </c>
      <c r="B23" s="21" t="s">
        <v>273</v>
      </c>
      <c r="C23" s="21" t="s">
        <v>150</v>
      </c>
      <c r="D23" s="24">
        <v>2432539</v>
      </c>
      <c r="E23" s="22">
        <v>19637.887350000001</v>
      </c>
      <c r="F23" s="23">
        <v>1.4834031846768101</v>
      </c>
      <c r="G23" s="23"/>
    </row>
    <row r="24" spans="1:7" x14ac:dyDescent="0.2">
      <c r="A24" s="21" t="s">
        <v>586</v>
      </c>
      <c r="B24" s="21" t="s">
        <v>585</v>
      </c>
      <c r="C24" s="21" t="s">
        <v>127</v>
      </c>
      <c r="D24" s="24">
        <v>7117781</v>
      </c>
      <c r="E24" s="22">
        <v>18778.841609999999</v>
      </c>
      <c r="F24" s="23">
        <v>1.4185127428595601</v>
      </c>
      <c r="G24" s="23"/>
    </row>
    <row r="25" spans="1:7" x14ac:dyDescent="0.2">
      <c r="A25" s="21" t="s">
        <v>231</v>
      </c>
      <c r="B25" s="21" t="s">
        <v>230</v>
      </c>
      <c r="C25" s="21" t="s">
        <v>232</v>
      </c>
      <c r="D25" s="24">
        <v>2029179</v>
      </c>
      <c r="E25" s="22">
        <v>18456.39759</v>
      </c>
      <c r="F25" s="23">
        <v>1.3941560247654401</v>
      </c>
      <c r="G25" s="23"/>
    </row>
    <row r="26" spans="1:7" x14ac:dyDescent="0.2">
      <c r="A26" s="21" t="s">
        <v>272</v>
      </c>
      <c r="B26" s="21" t="s">
        <v>271</v>
      </c>
      <c r="C26" s="21" t="s">
        <v>183</v>
      </c>
      <c r="D26" s="24">
        <v>3160463</v>
      </c>
      <c r="E26" s="22">
        <v>18182.143639999998</v>
      </c>
      <c r="F26" s="23">
        <v>1.3734394794675999</v>
      </c>
      <c r="G26" s="23"/>
    </row>
    <row r="27" spans="1:7" x14ac:dyDescent="0.2">
      <c r="A27" s="21" t="s">
        <v>498</v>
      </c>
      <c r="B27" s="21" t="s">
        <v>497</v>
      </c>
      <c r="C27" s="21" t="s">
        <v>127</v>
      </c>
      <c r="D27" s="24">
        <v>6245671</v>
      </c>
      <c r="E27" s="22">
        <v>18162.411270000001</v>
      </c>
      <c r="F27" s="23">
        <v>1.3719489392695801</v>
      </c>
      <c r="G27" s="23"/>
    </row>
    <row r="28" spans="1:7" x14ac:dyDescent="0.2">
      <c r="A28" s="21" t="s">
        <v>588</v>
      </c>
      <c r="B28" s="21" t="s">
        <v>587</v>
      </c>
      <c r="C28" s="21" t="s">
        <v>589</v>
      </c>
      <c r="D28" s="24">
        <v>1917001</v>
      </c>
      <c r="E28" s="22">
        <v>18065.817419999999</v>
      </c>
      <c r="F28" s="23">
        <v>1.36465245048968</v>
      </c>
      <c r="G28" s="23"/>
    </row>
    <row r="29" spans="1:7" x14ac:dyDescent="0.2">
      <c r="A29" s="21" t="s">
        <v>591</v>
      </c>
      <c r="B29" s="21" t="s">
        <v>590</v>
      </c>
      <c r="C29" s="21" t="s">
        <v>127</v>
      </c>
      <c r="D29" s="24">
        <v>33844479</v>
      </c>
      <c r="E29" s="22">
        <v>17934.189419999999</v>
      </c>
      <c r="F29" s="23">
        <v>1.35470955842026</v>
      </c>
      <c r="G29" s="23"/>
    </row>
    <row r="30" spans="1:7" x14ac:dyDescent="0.2">
      <c r="A30" s="21" t="s">
        <v>242</v>
      </c>
      <c r="B30" s="21" t="s">
        <v>241</v>
      </c>
      <c r="C30" s="21" t="s">
        <v>183</v>
      </c>
      <c r="D30" s="24">
        <v>6900000</v>
      </c>
      <c r="E30" s="22">
        <v>17405.25</v>
      </c>
      <c r="F30" s="23">
        <v>1.31475462812939</v>
      </c>
      <c r="G30" s="23"/>
    </row>
    <row r="31" spans="1:7" x14ac:dyDescent="0.2">
      <c r="A31" s="21" t="s">
        <v>541</v>
      </c>
      <c r="B31" s="21" t="s">
        <v>540</v>
      </c>
      <c r="C31" s="21" t="s">
        <v>141</v>
      </c>
      <c r="D31" s="24">
        <v>1756444</v>
      </c>
      <c r="E31" s="22">
        <v>17055.071240000001</v>
      </c>
      <c r="F31" s="23">
        <v>1.2883028882587999</v>
      </c>
      <c r="G31" s="23"/>
    </row>
    <row r="32" spans="1:7" x14ac:dyDescent="0.2">
      <c r="A32" s="21" t="s">
        <v>593</v>
      </c>
      <c r="B32" s="21" t="s">
        <v>592</v>
      </c>
      <c r="C32" s="21" t="s">
        <v>232</v>
      </c>
      <c r="D32" s="24">
        <v>2530274</v>
      </c>
      <c r="E32" s="22">
        <v>16727.64141</v>
      </c>
      <c r="F32" s="23">
        <v>1.26356955295019</v>
      </c>
      <c r="G32" s="23"/>
    </row>
    <row r="33" spans="1:7" x14ac:dyDescent="0.2">
      <c r="A33" s="21" t="s">
        <v>143</v>
      </c>
      <c r="B33" s="21" t="s">
        <v>142</v>
      </c>
      <c r="C33" s="21" t="s">
        <v>127</v>
      </c>
      <c r="D33" s="24">
        <v>1306287</v>
      </c>
      <c r="E33" s="22">
        <v>16582.007180000001</v>
      </c>
      <c r="F33" s="23">
        <v>1.2525686608109501</v>
      </c>
      <c r="G33" s="23"/>
    </row>
    <row r="34" spans="1:7" x14ac:dyDescent="0.2">
      <c r="A34" s="21" t="s">
        <v>310</v>
      </c>
      <c r="B34" s="21" t="s">
        <v>309</v>
      </c>
      <c r="C34" s="21" t="s">
        <v>127</v>
      </c>
      <c r="D34" s="24">
        <v>4959814</v>
      </c>
      <c r="E34" s="22">
        <v>15663.09261</v>
      </c>
      <c r="F34" s="23">
        <v>1.18315585813572</v>
      </c>
      <c r="G34" s="23"/>
    </row>
    <row r="35" spans="1:7" x14ac:dyDescent="0.2">
      <c r="A35" s="21" t="s">
        <v>595</v>
      </c>
      <c r="B35" s="21" t="s">
        <v>594</v>
      </c>
      <c r="C35" s="21" t="s">
        <v>183</v>
      </c>
      <c r="D35" s="24">
        <v>1585312</v>
      </c>
      <c r="E35" s="22">
        <v>15353.746719999999</v>
      </c>
      <c r="F35" s="23">
        <v>1.15978854421778</v>
      </c>
      <c r="G35" s="23"/>
    </row>
    <row r="36" spans="1:7" x14ac:dyDescent="0.2">
      <c r="A36" s="21" t="s">
        <v>597</v>
      </c>
      <c r="B36" s="21" t="s">
        <v>596</v>
      </c>
      <c r="C36" s="21" t="s">
        <v>232</v>
      </c>
      <c r="D36" s="24">
        <v>896864</v>
      </c>
      <c r="E36" s="22">
        <v>15242.203680000001</v>
      </c>
      <c r="F36" s="23">
        <v>1.15136282622604</v>
      </c>
      <c r="G36" s="23"/>
    </row>
    <row r="37" spans="1:7" x14ac:dyDescent="0.2">
      <c r="A37" s="21" t="s">
        <v>244</v>
      </c>
      <c r="B37" s="21" t="s">
        <v>243</v>
      </c>
      <c r="C37" s="21" t="s">
        <v>232</v>
      </c>
      <c r="D37" s="24">
        <v>98937</v>
      </c>
      <c r="E37" s="22">
        <v>14719.84686</v>
      </c>
      <c r="F37" s="23">
        <v>1.11190513118403</v>
      </c>
      <c r="G37" s="23"/>
    </row>
    <row r="38" spans="1:7" x14ac:dyDescent="0.2">
      <c r="A38" s="21" t="s">
        <v>419</v>
      </c>
      <c r="B38" s="21" t="s">
        <v>1071</v>
      </c>
      <c r="C38" s="21" t="s">
        <v>253</v>
      </c>
      <c r="D38" s="24">
        <v>129499</v>
      </c>
      <c r="E38" s="22">
        <v>14421.00864</v>
      </c>
      <c r="F38" s="23">
        <v>1.08933154374306</v>
      </c>
      <c r="G38" s="23"/>
    </row>
    <row r="39" spans="1:7" x14ac:dyDescent="0.2">
      <c r="A39" s="21" t="s">
        <v>487</v>
      </c>
      <c r="B39" s="21" t="s">
        <v>486</v>
      </c>
      <c r="C39" s="21" t="s">
        <v>488</v>
      </c>
      <c r="D39" s="24">
        <v>2716776</v>
      </c>
      <c r="E39" s="22">
        <v>14360.87794</v>
      </c>
      <c r="F39" s="23">
        <v>1.08478940179637</v>
      </c>
      <c r="G39" s="23"/>
    </row>
    <row r="40" spans="1:7" x14ac:dyDescent="0.2">
      <c r="A40" s="21" t="s">
        <v>227</v>
      </c>
      <c r="B40" s="21" t="s">
        <v>226</v>
      </c>
      <c r="C40" s="21" t="s">
        <v>150</v>
      </c>
      <c r="D40" s="24">
        <v>2000000</v>
      </c>
      <c r="E40" s="22">
        <v>14306</v>
      </c>
      <c r="F40" s="23">
        <v>1.0806440418850101</v>
      </c>
      <c r="G40" s="23"/>
    </row>
    <row r="41" spans="1:7" x14ac:dyDescent="0.2">
      <c r="A41" s="21" t="s">
        <v>248</v>
      </c>
      <c r="B41" s="21" t="s">
        <v>247</v>
      </c>
      <c r="C41" s="21" t="s">
        <v>183</v>
      </c>
      <c r="D41" s="24">
        <v>1575000</v>
      </c>
      <c r="E41" s="22">
        <v>14160.825000000001</v>
      </c>
      <c r="F41" s="23">
        <v>1.06967783897849</v>
      </c>
      <c r="G41" s="23"/>
    </row>
    <row r="42" spans="1:7" x14ac:dyDescent="0.2">
      <c r="A42" s="21" t="s">
        <v>599</v>
      </c>
      <c r="B42" s="21" t="s">
        <v>598</v>
      </c>
      <c r="C42" s="21" t="s">
        <v>156</v>
      </c>
      <c r="D42" s="24">
        <v>1306390</v>
      </c>
      <c r="E42" s="22">
        <v>13803.31674</v>
      </c>
      <c r="F42" s="23">
        <v>1.04267244466186</v>
      </c>
      <c r="G42" s="23"/>
    </row>
    <row r="43" spans="1:7" x14ac:dyDescent="0.2">
      <c r="A43" s="21" t="s">
        <v>194</v>
      </c>
      <c r="B43" s="21" t="s">
        <v>193</v>
      </c>
      <c r="C43" s="21" t="s">
        <v>162</v>
      </c>
      <c r="D43" s="24">
        <v>715459</v>
      </c>
      <c r="E43" s="22">
        <v>13800.488649999999</v>
      </c>
      <c r="F43" s="23">
        <v>1.0424588169106801</v>
      </c>
      <c r="G43" s="23"/>
    </row>
    <row r="44" spans="1:7" x14ac:dyDescent="0.2">
      <c r="A44" s="21" t="s">
        <v>280</v>
      </c>
      <c r="B44" s="21" t="s">
        <v>279</v>
      </c>
      <c r="C44" s="21" t="s">
        <v>189</v>
      </c>
      <c r="D44" s="24">
        <v>523732</v>
      </c>
      <c r="E44" s="22">
        <v>13756.344709999999</v>
      </c>
      <c r="F44" s="23">
        <v>1.0391242799509199</v>
      </c>
      <c r="G44" s="23"/>
    </row>
    <row r="45" spans="1:7" x14ac:dyDescent="0.2">
      <c r="A45" s="21" t="s">
        <v>126</v>
      </c>
      <c r="B45" s="21" t="s">
        <v>125</v>
      </c>
      <c r="C45" s="21" t="s">
        <v>127</v>
      </c>
      <c r="D45" s="24">
        <v>1372250</v>
      </c>
      <c r="E45" s="22">
        <v>13601.742</v>
      </c>
      <c r="F45" s="23">
        <v>1.0274459283906801</v>
      </c>
      <c r="G45" s="23"/>
    </row>
    <row r="46" spans="1:7" x14ac:dyDescent="0.2">
      <c r="A46" s="21" t="s">
        <v>601</v>
      </c>
      <c r="B46" s="21" t="s">
        <v>600</v>
      </c>
      <c r="C46" s="21" t="s">
        <v>220</v>
      </c>
      <c r="D46" s="24">
        <v>2215407</v>
      </c>
      <c r="E46" s="22">
        <v>13525.059740000001</v>
      </c>
      <c r="F46" s="23">
        <v>1.02165351769676</v>
      </c>
      <c r="G46" s="23"/>
    </row>
    <row r="47" spans="1:7" x14ac:dyDescent="0.2">
      <c r="A47" s="21" t="s">
        <v>263</v>
      </c>
      <c r="B47" s="21" t="s">
        <v>262</v>
      </c>
      <c r="C47" s="21" t="s">
        <v>159</v>
      </c>
      <c r="D47" s="24">
        <v>3550000</v>
      </c>
      <c r="E47" s="22">
        <v>13475.8</v>
      </c>
      <c r="F47" s="23">
        <v>1.01793254436139</v>
      </c>
      <c r="G47" s="23"/>
    </row>
    <row r="48" spans="1:7" x14ac:dyDescent="0.2">
      <c r="A48" s="21" t="s">
        <v>506</v>
      </c>
      <c r="B48" s="21" t="s">
        <v>505</v>
      </c>
      <c r="C48" s="21" t="s">
        <v>210</v>
      </c>
      <c r="D48" s="24">
        <v>5126290</v>
      </c>
      <c r="E48" s="22">
        <v>13177.12845</v>
      </c>
      <c r="F48" s="23">
        <v>0.99537154680874895</v>
      </c>
      <c r="G48" s="23"/>
    </row>
    <row r="49" spans="1:7" x14ac:dyDescent="0.2">
      <c r="A49" s="21" t="s">
        <v>214</v>
      </c>
      <c r="B49" s="21" t="s">
        <v>213</v>
      </c>
      <c r="C49" s="21" t="s">
        <v>189</v>
      </c>
      <c r="D49" s="24">
        <v>300000</v>
      </c>
      <c r="E49" s="22">
        <v>13166.1</v>
      </c>
      <c r="F49" s="23">
        <v>0.99453848174627602</v>
      </c>
      <c r="G49" s="23"/>
    </row>
    <row r="50" spans="1:7" x14ac:dyDescent="0.2">
      <c r="A50" s="21" t="s">
        <v>603</v>
      </c>
      <c r="B50" s="21" t="s">
        <v>602</v>
      </c>
      <c r="C50" s="21" t="s">
        <v>232</v>
      </c>
      <c r="D50" s="24">
        <v>2718807</v>
      </c>
      <c r="E50" s="22">
        <v>13033.96076</v>
      </c>
      <c r="F50" s="23">
        <v>0.98455697172214596</v>
      </c>
      <c r="G50" s="23"/>
    </row>
    <row r="51" spans="1:7" x14ac:dyDescent="0.2">
      <c r="A51" s="21" t="s">
        <v>605</v>
      </c>
      <c r="B51" s="21" t="s">
        <v>604</v>
      </c>
      <c r="C51" s="21" t="s">
        <v>189</v>
      </c>
      <c r="D51" s="24">
        <v>538868</v>
      </c>
      <c r="E51" s="22">
        <v>13022.82296</v>
      </c>
      <c r="F51" s="23">
        <v>0.98371564659914101</v>
      </c>
      <c r="G51" s="23"/>
    </row>
    <row r="52" spans="1:7" x14ac:dyDescent="0.2">
      <c r="A52" s="21" t="s">
        <v>252</v>
      </c>
      <c r="B52" s="21" t="s">
        <v>251</v>
      </c>
      <c r="C52" s="21" t="s">
        <v>253</v>
      </c>
      <c r="D52" s="24">
        <v>548541</v>
      </c>
      <c r="E52" s="22">
        <v>12857.80104</v>
      </c>
      <c r="F52" s="23">
        <v>0.97125025063741699</v>
      </c>
      <c r="G52" s="23"/>
    </row>
    <row r="53" spans="1:7" x14ac:dyDescent="0.2">
      <c r="A53" s="21" t="s">
        <v>176</v>
      </c>
      <c r="B53" s="21" t="s">
        <v>175</v>
      </c>
      <c r="C53" s="21" t="s">
        <v>177</v>
      </c>
      <c r="D53" s="24">
        <v>7000000</v>
      </c>
      <c r="E53" s="22">
        <v>12605.6</v>
      </c>
      <c r="F53" s="23">
        <v>0.95219953406862001</v>
      </c>
      <c r="G53" s="23"/>
    </row>
    <row r="54" spans="1:7" x14ac:dyDescent="0.2">
      <c r="A54" s="21" t="s">
        <v>514</v>
      </c>
      <c r="B54" s="21" t="s">
        <v>513</v>
      </c>
      <c r="C54" s="21" t="s">
        <v>186</v>
      </c>
      <c r="D54" s="24">
        <v>7057734</v>
      </c>
      <c r="E54" s="22">
        <v>12281.16293</v>
      </c>
      <c r="F54" s="23">
        <v>0.92769226532388904</v>
      </c>
      <c r="G54" s="23"/>
    </row>
    <row r="55" spans="1:7" x14ac:dyDescent="0.2">
      <c r="A55" s="21" t="s">
        <v>607</v>
      </c>
      <c r="B55" s="21" t="s">
        <v>606</v>
      </c>
      <c r="C55" s="21" t="s">
        <v>232</v>
      </c>
      <c r="D55" s="24">
        <v>2300000</v>
      </c>
      <c r="E55" s="22">
        <v>11681.7</v>
      </c>
      <c r="F55" s="23">
        <v>0.88241014288327402</v>
      </c>
      <c r="G55" s="23"/>
    </row>
    <row r="56" spans="1:7" x14ac:dyDescent="0.2">
      <c r="A56" s="21" t="s">
        <v>516</v>
      </c>
      <c r="B56" s="21" t="s">
        <v>515</v>
      </c>
      <c r="C56" s="21" t="s">
        <v>156</v>
      </c>
      <c r="D56" s="24">
        <v>1489763</v>
      </c>
      <c r="E56" s="22">
        <v>11591.8459</v>
      </c>
      <c r="F56" s="23">
        <v>0.87562276012052198</v>
      </c>
      <c r="G56" s="23"/>
    </row>
    <row r="57" spans="1:7" x14ac:dyDescent="0.2">
      <c r="A57" s="21" t="s">
        <v>234</v>
      </c>
      <c r="B57" s="21" t="s">
        <v>233</v>
      </c>
      <c r="C57" s="21" t="s">
        <v>235</v>
      </c>
      <c r="D57" s="24">
        <v>739618</v>
      </c>
      <c r="E57" s="22">
        <v>11516.59188</v>
      </c>
      <c r="F57" s="23">
        <v>0.86993823556153305</v>
      </c>
      <c r="G57" s="23"/>
    </row>
    <row r="58" spans="1:7" x14ac:dyDescent="0.2">
      <c r="A58" s="21" t="s">
        <v>522</v>
      </c>
      <c r="B58" s="21" t="s">
        <v>521</v>
      </c>
      <c r="C58" s="21" t="s">
        <v>442</v>
      </c>
      <c r="D58" s="24">
        <v>2375380</v>
      </c>
      <c r="E58" s="22">
        <v>11436.26701</v>
      </c>
      <c r="F58" s="23">
        <v>0.86387067005190799</v>
      </c>
      <c r="G58" s="23"/>
    </row>
    <row r="59" spans="1:7" x14ac:dyDescent="0.2">
      <c r="A59" s="21" t="s">
        <v>609</v>
      </c>
      <c r="B59" s="21" t="s">
        <v>608</v>
      </c>
      <c r="C59" s="21" t="s">
        <v>414</v>
      </c>
      <c r="D59" s="24">
        <v>1600000</v>
      </c>
      <c r="E59" s="22">
        <v>11255.2</v>
      </c>
      <c r="F59" s="23">
        <v>0.85019326298225695</v>
      </c>
      <c r="G59" s="23"/>
    </row>
    <row r="60" spans="1:7" x14ac:dyDescent="0.2">
      <c r="A60" s="21" t="s">
        <v>611</v>
      </c>
      <c r="B60" s="21" t="s">
        <v>610</v>
      </c>
      <c r="C60" s="21" t="s">
        <v>414</v>
      </c>
      <c r="D60" s="24">
        <v>4214678</v>
      </c>
      <c r="E60" s="22">
        <v>11008.738939999999</v>
      </c>
      <c r="F60" s="23">
        <v>0.83157613198507596</v>
      </c>
      <c r="G60" s="23"/>
    </row>
    <row r="61" spans="1:7" x14ac:dyDescent="0.2">
      <c r="A61" s="21" t="s">
        <v>613</v>
      </c>
      <c r="B61" s="21" t="s">
        <v>612</v>
      </c>
      <c r="C61" s="21" t="s">
        <v>232</v>
      </c>
      <c r="D61" s="24">
        <v>2868888</v>
      </c>
      <c r="E61" s="22">
        <v>10391.11234</v>
      </c>
      <c r="F61" s="23">
        <v>0.78492196552347304</v>
      </c>
      <c r="G61" s="23"/>
    </row>
    <row r="62" spans="1:7" x14ac:dyDescent="0.2">
      <c r="A62" s="21" t="s">
        <v>615</v>
      </c>
      <c r="B62" s="21" t="s">
        <v>614</v>
      </c>
      <c r="C62" s="21" t="s">
        <v>186</v>
      </c>
      <c r="D62" s="24">
        <v>1212883</v>
      </c>
      <c r="E62" s="22">
        <v>10381.0656</v>
      </c>
      <c r="F62" s="23">
        <v>0.78416305669351605</v>
      </c>
      <c r="G62" s="23"/>
    </row>
    <row r="63" spans="1:7" x14ac:dyDescent="0.2">
      <c r="A63" s="21" t="s">
        <v>617</v>
      </c>
      <c r="B63" s="21" t="s">
        <v>616</v>
      </c>
      <c r="C63" s="21" t="s">
        <v>220</v>
      </c>
      <c r="D63" s="24">
        <v>9946451</v>
      </c>
      <c r="E63" s="22">
        <v>10349.28227</v>
      </c>
      <c r="F63" s="23">
        <v>0.78176221325749096</v>
      </c>
      <c r="G63" s="23"/>
    </row>
    <row r="64" spans="1:7" x14ac:dyDescent="0.2">
      <c r="A64" s="21" t="s">
        <v>619</v>
      </c>
      <c r="B64" s="21" t="s">
        <v>618</v>
      </c>
      <c r="C64" s="21" t="s">
        <v>374</v>
      </c>
      <c r="D64" s="24">
        <v>910911</v>
      </c>
      <c r="E64" s="22">
        <v>10182.16316</v>
      </c>
      <c r="F64" s="23">
        <v>0.76913840013665902</v>
      </c>
      <c r="G64" s="23"/>
    </row>
    <row r="65" spans="1:7" x14ac:dyDescent="0.2">
      <c r="A65" s="21" t="s">
        <v>621</v>
      </c>
      <c r="B65" s="21" t="s">
        <v>620</v>
      </c>
      <c r="C65" s="21" t="s">
        <v>414</v>
      </c>
      <c r="D65" s="24">
        <v>165000</v>
      </c>
      <c r="E65" s="22">
        <v>10132.65</v>
      </c>
      <c r="F65" s="23">
        <v>0.76539828400714005</v>
      </c>
      <c r="G65" s="23"/>
    </row>
    <row r="66" spans="1:7" x14ac:dyDescent="0.2">
      <c r="A66" s="21" t="s">
        <v>504</v>
      </c>
      <c r="B66" s="21" t="s">
        <v>503</v>
      </c>
      <c r="C66" s="21" t="s">
        <v>165</v>
      </c>
      <c r="D66" s="24">
        <v>2230054</v>
      </c>
      <c r="E66" s="22">
        <v>10111.064839999999</v>
      </c>
      <c r="F66" s="23">
        <v>0.76376778809303902</v>
      </c>
      <c r="G66" s="23"/>
    </row>
    <row r="67" spans="1:7" x14ac:dyDescent="0.2">
      <c r="A67" s="21" t="s">
        <v>623</v>
      </c>
      <c r="B67" s="21" t="s">
        <v>622</v>
      </c>
      <c r="C67" s="21" t="s">
        <v>130</v>
      </c>
      <c r="D67" s="24">
        <v>991576</v>
      </c>
      <c r="E67" s="22">
        <v>9723.3942559999996</v>
      </c>
      <c r="F67" s="23">
        <v>0.73448399759858296</v>
      </c>
      <c r="G67" s="23"/>
    </row>
    <row r="68" spans="1:7" x14ac:dyDescent="0.2">
      <c r="A68" s="21" t="s">
        <v>510</v>
      </c>
      <c r="B68" s="21" t="s">
        <v>509</v>
      </c>
      <c r="C68" s="21" t="s">
        <v>180</v>
      </c>
      <c r="D68" s="24">
        <v>3125205</v>
      </c>
      <c r="E68" s="22">
        <v>9570.9403129999992</v>
      </c>
      <c r="F68" s="23">
        <v>0.72296795921155499</v>
      </c>
      <c r="G68" s="23"/>
    </row>
    <row r="69" spans="1:7" x14ac:dyDescent="0.2">
      <c r="A69" s="21" t="s">
        <v>625</v>
      </c>
      <c r="B69" s="21" t="s">
        <v>624</v>
      </c>
      <c r="C69" s="21" t="s">
        <v>186</v>
      </c>
      <c r="D69" s="24">
        <v>901135</v>
      </c>
      <c r="E69" s="22">
        <v>9550.2287300000007</v>
      </c>
      <c r="F69" s="23">
        <v>0.721403451398962</v>
      </c>
      <c r="G69" s="23"/>
    </row>
    <row r="70" spans="1:7" x14ac:dyDescent="0.2">
      <c r="A70" s="21" t="s">
        <v>627</v>
      </c>
      <c r="B70" s="21" t="s">
        <v>626</v>
      </c>
      <c r="C70" s="21" t="s">
        <v>186</v>
      </c>
      <c r="D70" s="24">
        <v>1262153</v>
      </c>
      <c r="E70" s="22">
        <v>9462.3610410000001</v>
      </c>
      <c r="F70" s="23">
        <v>0.714766117791241</v>
      </c>
      <c r="G70" s="23"/>
    </row>
    <row r="71" spans="1:7" x14ac:dyDescent="0.2">
      <c r="A71" s="21" t="s">
        <v>629</v>
      </c>
      <c r="B71" s="21" t="s">
        <v>628</v>
      </c>
      <c r="C71" s="21" t="s">
        <v>232</v>
      </c>
      <c r="D71" s="24">
        <v>241881</v>
      </c>
      <c r="E71" s="22">
        <v>9221.9550060000001</v>
      </c>
      <c r="F71" s="23">
        <v>0.69660637017793503</v>
      </c>
      <c r="G71" s="23"/>
    </row>
    <row r="72" spans="1:7" x14ac:dyDescent="0.2">
      <c r="A72" s="21" t="s">
        <v>631</v>
      </c>
      <c r="B72" s="21" t="s">
        <v>630</v>
      </c>
      <c r="C72" s="21" t="s">
        <v>156</v>
      </c>
      <c r="D72" s="24">
        <v>2088375</v>
      </c>
      <c r="E72" s="22">
        <v>9089.652188</v>
      </c>
      <c r="F72" s="23">
        <v>0.68661250382841099</v>
      </c>
      <c r="G72" s="23"/>
    </row>
    <row r="73" spans="1:7" x14ac:dyDescent="0.2">
      <c r="A73" s="21" t="s">
        <v>633</v>
      </c>
      <c r="B73" s="21" t="s">
        <v>632</v>
      </c>
      <c r="C73" s="21" t="s">
        <v>168</v>
      </c>
      <c r="D73" s="24">
        <v>3763252</v>
      </c>
      <c r="E73" s="22">
        <v>9006.5910120000008</v>
      </c>
      <c r="F73" s="23">
        <v>0.68033824373080398</v>
      </c>
      <c r="G73" s="23"/>
    </row>
    <row r="74" spans="1:7" x14ac:dyDescent="0.2">
      <c r="A74" s="21" t="s">
        <v>635</v>
      </c>
      <c r="B74" s="21" t="s">
        <v>634</v>
      </c>
      <c r="C74" s="21" t="s">
        <v>636</v>
      </c>
      <c r="D74" s="24">
        <v>2357202</v>
      </c>
      <c r="E74" s="22">
        <v>8971.5108120000004</v>
      </c>
      <c r="F74" s="23">
        <v>0.67768836192469895</v>
      </c>
      <c r="G74" s="23"/>
    </row>
    <row r="75" spans="1:7" x14ac:dyDescent="0.2">
      <c r="A75" s="21" t="s">
        <v>638</v>
      </c>
      <c r="B75" s="21" t="s">
        <v>637</v>
      </c>
      <c r="C75" s="21" t="s">
        <v>414</v>
      </c>
      <c r="D75" s="24">
        <v>1659420</v>
      </c>
      <c r="E75" s="22">
        <v>8969.1651000000002</v>
      </c>
      <c r="F75" s="23">
        <v>0.677511171955681</v>
      </c>
      <c r="G75" s="23"/>
    </row>
    <row r="76" spans="1:7" x14ac:dyDescent="0.2">
      <c r="A76" s="21" t="s">
        <v>278</v>
      </c>
      <c r="B76" s="21" t="s">
        <v>277</v>
      </c>
      <c r="C76" s="21" t="s">
        <v>162</v>
      </c>
      <c r="D76" s="24">
        <v>1365476</v>
      </c>
      <c r="E76" s="22">
        <v>8889.2487600000004</v>
      </c>
      <c r="F76" s="23">
        <v>0.67147446591134596</v>
      </c>
      <c r="G76" s="23"/>
    </row>
    <row r="77" spans="1:7" x14ac:dyDescent="0.2">
      <c r="A77" s="21" t="s">
        <v>528</v>
      </c>
      <c r="B77" s="21" t="s">
        <v>527</v>
      </c>
      <c r="C77" s="21" t="s">
        <v>197</v>
      </c>
      <c r="D77" s="24">
        <v>13793660</v>
      </c>
      <c r="E77" s="22">
        <v>8229.2975559999995</v>
      </c>
      <c r="F77" s="23">
        <v>0.62162319116386699</v>
      </c>
      <c r="G77" s="23"/>
    </row>
    <row r="78" spans="1:7" x14ac:dyDescent="0.2">
      <c r="A78" s="21" t="s">
        <v>640</v>
      </c>
      <c r="B78" s="21" t="s">
        <v>639</v>
      </c>
      <c r="C78" s="21" t="s">
        <v>197</v>
      </c>
      <c r="D78" s="24">
        <v>2000000</v>
      </c>
      <c r="E78" s="22">
        <v>8077</v>
      </c>
      <c r="F78" s="23">
        <v>0.61011896590977399</v>
      </c>
      <c r="G78" s="23"/>
    </row>
    <row r="79" spans="1:7" x14ac:dyDescent="0.2">
      <c r="A79" s="21" t="s">
        <v>642</v>
      </c>
      <c r="B79" s="21" t="s">
        <v>641</v>
      </c>
      <c r="C79" s="21" t="s">
        <v>183</v>
      </c>
      <c r="D79" s="24">
        <v>3507931</v>
      </c>
      <c r="E79" s="22">
        <v>8038.7746800000004</v>
      </c>
      <c r="F79" s="23">
        <v>0.60723150859765695</v>
      </c>
      <c r="G79" s="23"/>
    </row>
    <row r="80" spans="1:7" x14ac:dyDescent="0.2">
      <c r="A80" s="21" t="s">
        <v>644</v>
      </c>
      <c r="B80" s="21" t="s">
        <v>643</v>
      </c>
      <c r="C80" s="21" t="s">
        <v>220</v>
      </c>
      <c r="D80" s="24">
        <v>475552</v>
      </c>
      <c r="E80" s="22">
        <v>7813.3193600000004</v>
      </c>
      <c r="F80" s="23">
        <v>0.59020110539135995</v>
      </c>
      <c r="G80" s="23"/>
    </row>
    <row r="81" spans="1:7" x14ac:dyDescent="0.2">
      <c r="A81" s="21" t="s">
        <v>646</v>
      </c>
      <c r="B81" s="21" t="s">
        <v>645</v>
      </c>
      <c r="C81" s="21" t="s">
        <v>186</v>
      </c>
      <c r="D81" s="24">
        <v>312695</v>
      </c>
      <c r="E81" s="22">
        <v>7443.7044749999995</v>
      </c>
      <c r="F81" s="23">
        <v>0.56228120302401297</v>
      </c>
      <c r="G81" s="23"/>
    </row>
    <row r="82" spans="1:7" x14ac:dyDescent="0.2">
      <c r="A82" s="21" t="s">
        <v>648</v>
      </c>
      <c r="B82" s="21" t="s">
        <v>647</v>
      </c>
      <c r="C82" s="21" t="s">
        <v>127</v>
      </c>
      <c r="D82" s="24">
        <v>19424785</v>
      </c>
      <c r="E82" s="22">
        <v>7443.577612</v>
      </c>
      <c r="F82" s="23">
        <v>0.56227162006965303</v>
      </c>
      <c r="G82" s="23"/>
    </row>
    <row r="83" spans="1:7" x14ac:dyDescent="0.2">
      <c r="A83" s="21" t="s">
        <v>526</v>
      </c>
      <c r="B83" s="21" t="s">
        <v>525</v>
      </c>
      <c r="C83" s="21" t="s">
        <v>150</v>
      </c>
      <c r="D83" s="24">
        <v>1560350</v>
      </c>
      <c r="E83" s="22">
        <v>7207.2566500000003</v>
      </c>
      <c r="F83" s="23">
        <v>0.54442044996215699</v>
      </c>
      <c r="G83" s="23"/>
    </row>
    <row r="84" spans="1:7" x14ac:dyDescent="0.2">
      <c r="A84" s="21" t="s">
        <v>650</v>
      </c>
      <c r="B84" s="21" t="s">
        <v>649</v>
      </c>
      <c r="C84" s="21" t="s">
        <v>141</v>
      </c>
      <c r="D84" s="24">
        <v>1650000</v>
      </c>
      <c r="E84" s="22">
        <v>7149.45</v>
      </c>
      <c r="F84" s="23">
        <v>0.54005386168424296</v>
      </c>
      <c r="G84" s="23"/>
    </row>
    <row r="85" spans="1:7" x14ac:dyDescent="0.2">
      <c r="A85" s="21" t="s">
        <v>652</v>
      </c>
      <c r="B85" s="21" t="s">
        <v>651</v>
      </c>
      <c r="C85" s="21" t="s">
        <v>141</v>
      </c>
      <c r="D85" s="24">
        <v>597610</v>
      </c>
      <c r="E85" s="22">
        <v>7006.9772499999999</v>
      </c>
      <c r="F85" s="23">
        <v>0.52929178084973505</v>
      </c>
      <c r="G85" s="23"/>
    </row>
    <row r="86" spans="1:7" x14ac:dyDescent="0.2">
      <c r="A86" s="21" t="s">
        <v>654</v>
      </c>
      <c r="B86" s="21" t="s">
        <v>653</v>
      </c>
      <c r="C86" s="21" t="s">
        <v>150</v>
      </c>
      <c r="D86" s="24">
        <v>6353434</v>
      </c>
      <c r="E86" s="22">
        <v>6554.2025139999996</v>
      </c>
      <c r="F86" s="23">
        <v>0.49509016469046901</v>
      </c>
      <c r="G86" s="23"/>
    </row>
    <row r="87" spans="1:7" x14ac:dyDescent="0.2">
      <c r="A87" s="21" t="s">
        <v>656</v>
      </c>
      <c r="B87" s="21" t="s">
        <v>655</v>
      </c>
      <c r="C87" s="21" t="s">
        <v>414</v>
      </c>
      <c r="D87" s="24">
        <v>1159493</v>
      </c>
      <c r="E87" s="22">
        <v>6547.6569710000003</v>
      </c>
      <c r="F87" s="23">
        <v>0.49459572864658202</v>
      </c>
      <c r="G87" s="23"/>
    </row>
    <row r="88" spans="1:7" x14ac:dyDescent="0.2">
      <c r="A88" s="21" t="s">
        <v>658</v>
      </c>
      <c r="B88" s="21" t="s">
        <v>657</v>
      </c>
      <c r="C88" s="21" t="s">
        <v>659</v>
      </c>
      <c r="D88" s="24">
        <v>2216504</v>
      </c>
      <c r="E88" s="22">
        <v>6264.9485560000003</v>
      </c>
      <c r="F88" s="23">
        <v>0.47324055149989502</v>
      </c>
      <c r="G88" s="23"/>
    </row>
    <row r="89" spans="1:7" x14ac:dyDescent="0.2">
      <c r="A89" s="21" t="s">
        <v>661</v>
      </c>
      <c r="B89" s="21" t="s">
        <v>660</v>
      </c>
      <c r="C89" s="21" t="s">
        <v>210</v>
      </c>
      <c r="D89" s="24">
        <v>9255068</v>
      </c>
      <c r="E89" s="22">
        <v>6188.8639720000001</v>
      </c>
      <c r="F89" s="23">
        <v>0.46749328794761602</v>
      </c>
      <c r="G89" s="23"/>
    </row>
    <row r="90" spans="1:7" x14ac:dyDescent="0.2">
      <c r="A90" s="21" t="s">
        <v>240</v>
      </c>
      <c r="B90" s="21" t="s">
        <v>239</v>
      </c>
      <c r="C90" s="21" t="s">
        <v>232</v>
      </c>
      <c r="D90" s="24">
        <v>230725</v>
      </c>
      <c r="E90" s="22">
        <v>6031.3822250000003</v>
      </c>
      <c r="F90" s="23">
        <v>0.45559746021091901</v>
      </c>
      <c r="G90" s="23"/>
    </row>
    <row r="91" spans="1:7" x14ac:dyDescent="0.2">
      <c r="A91" s="21" t="s">
        <v>662</v>
      </c>
      <c r="B91" s="21" t="s">
        <v>1077</v>
      </c>
      <c r="C91" s="21" t="s">
        <v>235</v>
      </c>
      <c r="D91" s="24">
        <v>1071467</v>
      </c>
      <c r="E91" s="22">
        <v>6012.9656569999997</v>
      </c>
      <c r="F91" s="23">
        <v>0.45420631282652302</v>
      </c>
      <c r="G91" s="23"/>
    </row>
    <row r="92" spans="1:7" x14ac:dyDescent="0.2">
      <c r="A92" s="21" t="s">
        <v>664</v>
      </c>
      <c r="B92" s="21" t="s">
        <v>663</v>
      </c>
      <c r="C92" s="21" t="s">
        <v>186</v>
      </c>
      <c r="D92" s="24">
        <v>2023000</v>
      </c>
      <c r="E92" s="22">
        <v>5947.62</v>
      </c>
      <c r="F92" s="23">
        <v>0.44927024440067997</v>
      </c>
      <c r="G92" s="23"/>
    </row>
    <row r="93" spans="1:7" x14ac:dyDescent="0.2">
      <c r="A93" s="21" t="s">
        <v>666</v>
      </c>
      <c r="B93" s="21" t="s">
        <v>665</v>
      </c>
      <c r="C93" s="21" t="s">
        <v>150</v>
      </c>
      <c r="D93" s="24">
        <v>900730</v>
      </c>
      <c r="E93" s="22">
        <v>5243.1493300000002</v>
      </c>
      <c r="F93" s="23">
        <v>0.39605606627833601</v>
      </c>
      <c r="G93" s="23"/>
    </row>
    <row r="94" spans="1:7" x14ac:dyDescent="0.2">
      <c r="A94" s="21" t="s">
        <v>668</v>
      </c>
      <c r="B94" s="21" t="s">
        <v>667</v>
      </c>
      <c r="C94" s="21" t="s">
        <v>232</v>
      </c>
      <c r="D94" s="24">
        <v>10576724</v>
      </c>
      <c r="E94" s="22">
        <v>5131.8264849999996</v>
      </c>
      <c r="F94" s="23">
        <v>0.387646981336708</v>
      </c>
      <c r="G94" s="23"/>
    </row>
    <row r="95" spans="1:7" x14ac:dyDescent="0.2">
      <c r="A95" s="21" t="s">
        <v>670</v>
      </c>
      <c r="B95" s="21" t="s">
        <v>669</v>
      </c>
      <c r="C95" s="21" t="s">
        <v>183</v>
      </c>
      <c r="D95" s="24">
        <v>804108</v>
      </c>
      <c r="E95" s="22">
        <v>4960.9443060000003</v>
      </c>
      <c r="F95" s="23">
        <v>0.37473891419000899</v>
      </c>
      <c r="G95" s="23"/>
    </row>
    <row r="96" spans="1:7" x14ac:dyDescent="0.2">
      <c r="A96" s="21" t="s">
        <v>672</v>
      </c>
      <c r="B96" s="21" t="s">
        <v>671</v>
      </c>
      <c r="C96" s="21" t="s">
        <v>130</v>
      </c>
      <c r="D96" s="24">
        <v>2954629</v>
      </c>
      <c r="E96" s="22">
        <v>4809.5450860000001</v>
      </c>
      <c r="F96" s="23">
        <v>0.36330254727829098</v>
      </c>
      <c r="G96" s="23"/>
    </row>
    <row r="97" spans="1:9" x14ac:dyDescent="0.2">
      <c r="A97" s="21" t="s">
        <v>674</v>
      </c>
      <c r="B97" s="21" t="s">
        <v>673</v>
      </c>
      <c r="C97" s="21" t="s">
        <v>442</v>
      </c>
      <c r="D97" s="24">
        <v>2000000</v>
      </c>
      <c r="E97" s="22">
        <v>4760</v>
      </c>
      <c r="F97" s="23">
        <v>0.35956001952835498</v>
      </c>
      <c r="G97" s="23"/>
    </row>
    <row r="98" spans="1:9" x14ac:dyDescent="0.2">
      <c r="A98" s="21" t="s">
        <v>676</v>
      </c>
      <c r="B98" s="21" t="s">
        <v>675</v>
      </c>
      <c r="C98" s="21" t="s">
        <v>165</v>
      </c>
      <c r="D98" s="24">
        <v>2025592</v>
      </c>
      <c r="E98" s="22">
        <v>4752.0388320000002</v>
      </c>
      <c r="F98" s="23">
        <v>0.35895865025912199</v>
      </c>
      <c r="G98" s="23"/>
    </row>
    <row r="99" spans="1:9" x14ac:dyDescent="0.2">
      <c r="A99" s="21" t="s">
        <v>678</v>
      </c>
      <c r="B99" s="21" t="s">
        <v>677</v>
      </c>
      <c r="C99" s="21" t="s">
        <v>150</v>
      </c>
      <c r="D99" s="24">
        <v>923838</v>
      </c>
      <c r="E99" s="22">
        <v>4508.7913589999998</v>
      </c>
      <c r="F99" s="23">
        <v>0.34058426661582297</v>
      </c>
      <c r="G99" s="23"/>
    </row>
    <row r="100" spans="1:9" x14ac:dyDescent="0.2">
      <c r="A100" s="21" t="s">
        <v>680</v>
      </c>
      <c r="B100" s="21" t="s">
        <v>679</v>
      </c>
      <c r="C100" s="21" t="s">
        <v>186</v>
      </c>
      <c r="D100" s="24">
        <v>1031193</v>
      </c>
      <c r="E100" s="22">
        <v>4431.0363209999996</v>
      </c>
      <c r="F100" s="23">
        <v>0.334710820611263</v>
      </c>
      <c r="G100" s="23"/>
    </row>
    <row r="101" spans="1:9" x14ac:dyDescent="0.2">
      <c r="A101" s="21" t="s">
        <v>682</v>
      </c>
      <c r="B101" s="21" t="s">
        <v>681</v>
      </c>
      <c r="C101" s="21" t="s">
        <v>589</v>
      </c>
      <c r="D101" s="24">
        <v>553032</v>
      </c>
      <c r="E101" s="22">
        <v>3884.496768</v>
      </c>
      <c r="F101" s="23">
        <v>0.293426414655444</v>
      </c>
      <c r="G101" s="23"/>
    </row>
    <row r="102" spans="1:9" x14ac:dyDescent="0.2">
      <c r="A102" s="21" t="s">
        <v>684</v>
      </c>
      <c r="B102" s="21" t="s">
        <v>683</v>
      </c>
      <c r="C102" s="21" t="s">
        <v>232</v>
      </c>
      <c r="D102" s="24">
        <v>3000000</v>
      </c>
      <c r="E102" s="22">
        <v>3863.1</v>
      </c>
      <c r="F102" s="23">
        <v>0.29181014946218198</v>
      </c>
      <c r="G102" s="23"/>
    </row>
    <row r="103" spans="1:9" x14ac:dyDescent="0.2">
      <c r="A103" s="21" t="s">
        <v>686</v>
      </c>
      <c r="B103" s="21" t="s">
        <v>685</v>
      </c>
      <c r="C103" s="21" t="s">
        <v>210</v>
      </c>
      <c r="D103" s="24">
        <v>2500000</v>
      </c>
      <c r="E103" s="22">
        <v>3698.75</v>
      </c>
      <c r="F103" s="23">
        <v>0.27939550887195402</v>
      </c>
      <c r="G103" s="23"/>
    </row>
    <row r="104" spans="1:9" x14ac:dyDescent="0.2">
      <c r="A104" s="21" t="s">
        <v>688</v>
      </c>
      <c r="B104" s="21" t="s">
        <v>687</v>
      </c>
      <c r="C104" s="21" t="s">
        <v>689</v>
      </c>
      <c r="D104" s="24">
        <v>1892146</v>
      </c>
      <c r="E104" s="22">
        <v>2233.6783529999998</v>
      </c>
      <c r="F104" s="23">
        <v>0.168727191643854</v>
      </c>
      <c r="G104" s="23"/>
    </row>
    <row r="105" spans="1:9" x14ac:dyDescent="0.2">
      <c r="A105" s="21" t="s">
        <v>691</v>
      </c>
      <c r="B105" s="21" t="s">
        <v>690</v>
      </c>
      <c r="C105" s="21" t="s">
        <v>576</v>
      </c>
      <c r="D105" s="24">
        <v>237080</v>
      </c>
      <c r="E105" s="22">
        <v>1949.3903</v>
      </c>
      <c r="F105" s="23">
        <v>0.14725269208747599</v>
      </c>
      <c r="G105" s="23"/>
    </row>
    <row r="106" spans="1:9" x14ac:dyDescent="0.2">
      <c r="A106" s="21" t="s">
        <v>693</v>
      </c>
      <c r="B106" s="21" t="s">
        <v>692</v>
      </c>
      <c r="C106" s="21" t="s">
        <v>183</v>
      </c>
      <c r="D106" s="24">
        <v>766068</v>
      </c>
      <c r="E106" s="22">
        <v>1479.7369490000001</v>
      </c>
      <c r="F106" s="23">
        <v>0.11177610215951</v>
      </c>
      <c r="G106" s="23"/>
    </row>
    <row r="107" spans="1:9" x14ac:dyDescent="0.2">
      <c r="A107" s="20" t="s">
        <v>30</v>
      </c>
      <c r="B107" s="20"/>
      <c r="C107" s="20"/>
      <c r="D107" s="20"/>
      <c r="E107" s="25">
        <f>SUM(E7:E106)</f>
        <v>1287088.7661150007</v>
      </c>
      <c r="F107" s="26">
        <f>SUM(F7:F106)</f>
        <v>97.223878546015939</v>
      </c>
      <c r="G107" s="23"/>
      <c r="H107" s="14"/>
      <c r="I107" s="14"/>
    </row>
    <row r="108" spans="1:9" x14ac:dyDescent="0.2">
      <c r="A108" s="21"/>
      <c r="B108" s="21"/>
      <c r="C108" s="21"/>
      <c r="D108" s="21"/>
      <c r="E108" s="22"/>
      <c r="F108" s="23"/>
      <c r="G108" s="23"/>
    </row>
    <row r="109" spans="1:9" x14ac:dyDescent="0.2">
      <c r="A109" s="20" t="s">
        <v>31</v>
      </c>
      <c r="B109" s="21"/>
      <c r="C109" s="21"/>
      <c r="D109" s="21"/>
      <c r="E109" s="22"/>
      <c r="F109" s="23"/>
      <c r="G109" s="23"/>
    </row>
    <row r="110" spans="1:9" x14ac:dyDescent="0.2">
      <c r="A110" s="20" t="s">
        <v>38</v>
      </c>
      <c r="B110" s="21"/>
      <c r="C110" s="21"/>
      <c r="D110" s="21"/>
      <c r="E110" s="22"/>
      <c r="F110" s="23"/>
      <c r="G110" s="23"/>
    </row>
    <row r="111" spans="1:9" x14ac:dyDescent="0.2">
      <c r="A111" s="21" t="s">
        <v>121</v>
      </c>
      <c r="B111" s="21" t="s">
        <v>120</v>
      </c>
      <c r="C111" s="21" t="s">
        <v>40</v>
      </c>
      <c r="D111" s="24">
        <v>2500000</v>
      </c>
      <c r="E111" s="22">
        <v>2492.4724999999999</v>
      </c>
      <c r="F111" s="23">
        <v>0.18827593713737101</v>
      </c>
      <c r="G111" s="23">
        <v>5.2492000000000001</v>
      </c>
    </row>
    <row r="112" spans="1:9" x14ac:dyDescent="0.2">
      <c r="A112" s="20" t="s">
        <v>30</v>
      </c>
      <c r="B112" s="20"/>
      <c r="C112" s="20"/>
      <c r="D112" s="20"/>
      <c r="E112" s="25">
        <f>SUM(E110:E111)</f>
        <v>2492.4724999999999</v>
      </c>
      <c r="F112" s="26">
        <f>SUM(F110:F111)</f>
        <v>0.18827593713737101</v>
      </c>
      <c r="G112" s="23"/>
      <c r="H112" s="14"/>
      <c r="I112" s="14"/>
    </row>
    <row r="113" spans="1:9" x14ac:dyDescent="0.2">
      <c r="A113" s="21"/>
      <c r="B113" s="21"/>
      <c r="C113" s="21"/>
      <c r="D113" s="21"/>
      <c r="E113" s="22"/>
      <c r="F113" s="23"/>
      <c r="G113" s="20"/>
    </row>
    <row r="114" spans="1:9" x14ac:dyDescent="0.2">
      <c r="A114" s="20" t="s">
        <v>42</v>
      </c>
      <c r="B114" s="20"/>
      <c r="C114" s="20"/>
      <c r="D114" s="20"/>
      <c r="E114" s="25">
        <f>E107+E112</f>
        <v>1289581.2386150006</v>
      </c>
      <c r="F114" s="26">
        <f>F107+F112</f>
        <v>97.412154483153316</v>
      </c>
      <c r="G114" s="20"/>
      <c r="H114" s="14"/>
      <c r="I114" s="14"/>
    </row>
    <row r="115" spans="1:9" x14ac:dyDescent="0.2">
      <c r="A115" s="20"/>
      <c r="B115" s="20"/>
      <c r="C115" s="20"/>
      <c r="D115" s="20"/>
      <c r="E115" s="25"/>
      <c r="F115" s="26"/>
      <c r="G115" s="21"/>
      <c r="H115" s="14"/>
      <c r="I115" s="14"/>
    </row>
    <row r="116" spans="1:9" x14ac:dyDescent="0.2">
      <c r="A116" s="20" t="s">
        <v>44</v>
      </c>
      <c r="B116" s="20"/>
      <c r="C116" s="20"/>
      <c r="D116" s="20"/>
      <c r="E116" s="25">
        <f>E118-(E107+E112)</f>
        <v>34258.93867829931</v>
      </c>
      <c r="F116" s="26">
        <f>F118-(F107+F112)</f>
        <v>2.5878455168466843</v>
      </c>
      <c r="G116" s="21"/>
      <c r="H116" s="14"/>
      <c r="I116" s="14"/>
    </row>
    <row r="117" spans="1:9" x14ac:dyDescent="0.2">
      <c r="A117" s="20"/>
      <c r="B117" s="20"/>
      <c r="C117" s="20"/>
      <c r="D117" s="20"/>
      <c r="E117" s="25"/>
      <c r="F117" s="26"/>
      <c r="G117" s="20"/>
      <c r="H117" s="14"/>
      <c r="I117" s="14"/>
    </row>
    <row r="118" spans="1:9" x14ac:dyDescent="0.2">
      <c r="A118" s="27" t="s">
        <v>43</v>
      </c>
      <c r="B118" s="27"/>
      <c r="C118" s="27"/>
      <c r="D118" s="27"/>
      <c r="E118" s="28">
        <v>1323840.1772932999</v>
      </c>
      <c r="F118" s="29">
        <v>100</v>
      </c>
      <c r="G118" s="27"/>
      <c r="H118" s="14"/>
      <c r="I118" s="14"/>
    </row>
    <row r="120" spans="1:9" x14ac:dyDescent="0.2">
      <c r="A120" s="7" t="s">
        <v>1073</v>
      </c>
    </row>
    <row r="122" spans="1:9" x14ac:dyDescent="0.2">
      <c r="A122" s="14" t="s">
        <v>47</v>
      </c>
    </row>
    <row r="123" spans="1:9" x14ac:dyDescent="0.2">
      <c r="A123" s="14" t="s">
        <v>48</v>
      </c>
    </row>
    <row r="124" spans="1:9" x14ac:dyDescent="0.2">
      <c r="A124" s="14" t="s">
        <v>49</v>
      </c>
      <c r="B124" s="14"/>
      <c r="C124" s="30" t="s">
        <v>51</v>
      </c>
      <c r="D124" s="14" t="s">
        <v>50</v>
      </c>
    </row>
    <row r="125" spans="1:9" x14ac:dyDescent="0.2">
      <c r="A125" s="7" t="s">
        <v>52</v>
      </c>
      <c r="C125" s="31">
        <v>175.73410000000001</v>
      </c>
      <c r="D125" s="31">
        <v>164.49799999999999</v>
      </c>
    </row>
    <row r="126" spans="1:9" x14ac:dyDescent="0.2">
      <c r="A126" s="7" t="s">
        <v>53</v>
      </c>
      <c r="C126" s="31">
        <v>48.7774</v>
      </c>
      <c r="D126" s="31">
        <v>45.658700000000003</v>
      </c>
    </row>
    <row r="127" spans="1:9" x14ac:dyDescent="0.2">
      <c r="A127" s="7" t="s">
        <v>54</v>
      </c>
      <c r="C127" s="31">
        <v>198.81870000000001</v>
      </c>
      <c r="D127" s="31">
        <v>186.8931</v>
      </c>
    </row>
    <row r="128" spans="1:9" x14ac:dyDescent="0.2">
      <c r="A128" s="7" t="s">
        <v>55</v>
      </c>
      <c r="C128" s="31">
        <v>57.568399999999997</v>
      </c>
      <c r="D128" s="31">
        <v>54.113999999999997</v>
      </c>
    </row>
    <row r="130" spans="1:9" x14ac:dyDescent="0.2">
      <c r="A130" s="7" t="s">
        <v>60</v>
      </c>
    </row>
    <row r="132" spans="1:9" x14ac:dyDescent="0.2">
      <c r="A132" s="14" t="s">
        <v>56</v>
      </c>
      <c r="D132" s="30" t="s">
        <v>63</v>
      </c>
    </row>
    <row r="134" spans="1:9" x14ac:dyDescent="0.2">
      <c r="A134" s="14" t="s">
        <v>379</v>
      </c>
      <c r="D134" s="51">
        <v>0.14710111009586099</v>
      </c>
    </row>
    <row r="136" spans="1:9" x14ac:dyDescent="0.2">
      <c r="A136" s="14" t="s">
        <v>62</v>
      </c>
      <c r="D136" s="30" t="s">
        <v>63</v>
      </c>
    </row>
    <row r="138" spans="1:9" x14ac:dyDescent="0.2">
      <c r="A138" s="62" t="s">
        <v>1089</v>
      </c>
      <c r="B138" s="62"/>
      <c r="C138" s="62"/>
      <c r="D138" s="62"/>
      <c r="E138" s="62"/>
      <c r="F138" s="62"/>
      <c r="G138" s="63"/>
      <c r="H138" s="62"/>
      <c r="I138" s="62"/>
    </row>
    <row r="139" spans="1:9" x14ac:dyDescent="0.2">
      <c r="A139" s="64"/>
      <c r="B139" s="63"/>
      <c r="C139" s="63"/>
      <c r="D139" s="63"/>
      <c r="E139" s="11"/>
      <c r="G139" s="11"/>
      <c r="H139" s="63"/>
      <c r="I139" s="63"/>
    </row>
    <row r="140" spans="1:9" x14ac:dyDescent="0.2">
      <c r="A140" s="62" t="s">
        <v>1080</v>
      </c>
      <c r="B140" s="63"/>
      <c r="C140" s="63"/>
      <c r="D140" s="63"/>
      <c r="E140" s="11"/>
      <c r="G140" s="11"/>
      <c r="H140" s="63"/>
      <c r="I140" s="63"/>
    </row>
    <row r="141" spans="1:9" x14ac:dyDescent="0.2">
      <c r="A141" s="64"/>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3"/>
      <c r="B144" s="63"/>
      <c r="C144" s="63"/>
      <c r="D144" s="63"/>
      <c r="E144" s="11"/>
      <c r="G144" s="11"/>
      <c r="H144" s="63"/>
      <c r="I144" s="63"/>
    </row>
    <row r="145" spans="1:9" x14ac:dyDescent="0.2">
      <c r="A145" s="63"/>
      <c r="B145" s="63"/>
      <c r="C145" s="63"/>
      <c r="D145" s="63"/>
      <c r="E145" s="11"/>
      <c r="G145" s="11"/>
      <c r="H145" s="63"/>
      <c r="I145" s="63"/>
    </row>
    <row r="146" spans="1:9" x14ac:dyDescent="0.2">
      <c r="A146" s="63"/>
      <c r="B146" s="63"/>
      <c r="C146" s="63"/>
      <c r="D146" s="63"/>
      <c r="E146" s="11"/>
      <c r="G146" s="11"/>
      <c r="H146" s="63"/>
      <c r="I146" s="63"/>
    </row>
    <row r="147" spans="1:9" x14ac:dyDescent="0.2">
      <c r="A147" s="63"/>
      <c r="B147" s="63"/>
      <c r="C147" s="63"/>
      <c r="D147" s="63"/>
      <c r="E147" s="11"/>
      <c r="G147" s="11"/>
      <c r="H147" s="63"/>
      <c r="I147" s="63"/>
    </row>
    <row r="148" spans="1:9" x14ac:dyDescent="0.2">
      <c r="A148" s="63"/>
      <c r="B148" s="63"/>
      <c r="C148" s="63"/>
      <c r="D148" s="63"/>
      <c r="E148" s="11"/>
      <c r="G148" s="11"/>
      <c r="H148" s="63"/>
      <c r="I148" s="63"/>
    </row>
    <row r="149" spans="1:9" x14ac:dyDescent="0.2">
      <c r="A149" s="63"/>
      <c r="B149" s="63"/>
      <c r="C149" s="63"/>
      <c r="D149" s="63"/>
      <c r="E149" s="11"/>
      <c r="G149" s="11"/>
      <c r="H149" s="63"/>
      <c r="I149" s="63"/>
    </row>
    <row r="150" spans="1:9" x14ac:dyDescent="0.2">
      <c r="A150" s="63"/>
      <c r="B150" s="63"/>
      <c r="C150" s="63"/>
      <c r="D150" s="63"/>
      <c r="E150" s="11"/>
      <c r="G150" s="11"/>
      <c r="H150" s="63"/>
      <c r="I150" s="63"/>
    </row>
    <row r="151" spans="1:9" x14ac:dyDescent="0.2">
      <c r="A151" s="63"/>
      <c r="B151" s="63"/>
      <c r="C151" s="63"/>
      <c r="D151" s="63"/>
      <c r="E151" s="11"/>
      <c r="G151" s="11"/>
      <c r="H151" s="63"/>
      <c r="I151" s="63"/>
    </row>
    <row r="152" spans="1:9" x14ac:dyDescent="0.2">
      <c r="A152" s="63"/>
      <c r="B152" s="63"/>
      <c r="C152" s="63"/>
      <c r="D152" s="63"/>
      <c r="E152" s="11"/>
      <c r="G152" s="11"/>
      <c r="H152" s="63"/>
      <c r="I152" s="63"/>
    </row>
    <row r="153" spans="1:9" x14ac:dyDescent="0.2">
      <c r="A153" s="63"/>
      <c r="B153" s="63"/>
      <c r="C153" s="63"/>
      <c r="D153" s="63"/>
      <c r="E153" s="11"/>
      <c r="G153" s="11"/>
      <c r="H153" s="63"/>
      <c r="I153" s="63"/>
    </row>
    <row r="154" spans="1:9" x14ac:dyDescent="0.2">
      <c r="A154" s="63"/>
      <c r="B154" s="63"/>
      <c r="C154" s="63"/>
      <c r="D154" s="63"/>
      <c r="E154" s="11"/>
      <c r="G154" s="11"/>
      <c r="H154" s="63"/>
      <c r="I154" s="63"/>
    </row>
    <row r="155" spans="1:9" x14ac:dyDescent="0.2">
      <c r="A155" s="63"/>
      <c r="B155" s="63"/>
      <c r="C155" s="63"/>
      <c r="D155" s="63"/>
      <c r="E155" s="11"/>
      <c r="G155" s="11"/>
      <c r="H155" s="63"/>
      <c r="I155" s="63"/>
    </row>
    <row r="156" spans="1:9" x14ac:dyDescent="0.2">
      <c r="A156" s="63"/>
      <c r="B156" s="63"/>
      <c r="C156" s="63"/>
      <c r="D156" s="63"/>
      <c r="E156" s="11"/>
      <c r="G156" s="11"/>
      <c r="H156" s="63"/>
      <c r="I156" s="63"/>
    </row>
    <row r="157" spans="1:9" x14ac:dyDescent="0.2">
      <c r="A157" s="63"/>
      <c r="B157" s="63"/>
      <c r="C157" s="63"/>
      <c r="D157" s="63"/>
      <c r="E157" s="11"/>
      <c r="G157" s="11"/>
      <c r="H157" s="63"/>
      <c r="I157" s="63"/>
    </row>
    <row r="158" spans="1:9" x14ac:dyDescent="0.2">
      <c r="A158" s="62" t="s">
        <v>1093</v>
      </c>
      <c r="B158" s="63"/>
      <c r="C158" s="63"/>
      <c r="D158" s="63"/>
      <c r="E158" s="11"/>
      <c r="G158" s="11"/>
      <c r="H158" s="63"/>
      <c r="I158" s="63"/>
    </row>
    <row r="159" spans="1:9" x14ac:dyDescent="0.2">
      <c r="A159" s="63"/>
      <c r="B159" s="63"/>
      <c r="C159" s="63"/>
      <c r="D159" s="63"/>
      <c r="E159" s="11"/>
      <c r="G159" s="11"/>
      <c r="H159" s="63"/>
      <c r="I159" s="63"/>
    </row>
    <row r="160" spans="1:9" x14ac:dyDescent="0.2">
      <c r="A160" s="62" t="s">
        <v>1081</v>
      </c>
      <c r="B160" s="63"/>
      <c r="C160" s="63"/>
      <c r="D160" s="63"/>
      <c r="E160" s="11"/>
      <c r="G160" s="11"/>
      <c r="H160" s="63"/>
      <c r="I160" s="63"/>
    </row>
    <row r="161" spans="1:9" x14ac:dyDescent="0.2">
      <c r="A161" s="63"/>
      <c r="B161" s="63"/>
      <c r="C161" s="63"/>
      <c r="D161" s="63"/>
      <c r="E161" s="11"/>
      <c r="G161" s="11"/>
      <c r="H161" s="63"/>
      <c r="I161" s="63"/>
    </row>
    <row r="162" spans="1:9" x14ac:dyDescent="0.2">
      <c r="A162" s="63"/>
      <c r="B162" s="63"/>
      <c r="C162" s="63"/>
      <c r="D162" s="63"/>
      <c r="E162" s="11"/>
      <c r="G162" s="11"/>
      <c r="H162" s="63"/>
      <c r="I162" s="63"/>
    </row>
    <row r="163" spans="1:9" x14ac:dyDescent="0.2">
      <c r="A163" s="63"/>
      <c r="B163" s="63"/>
      <c r="C163" s="63"/>
      <c r="D163" s="63"/>
      <c r="E163" s="11"/>
      <c r="G163" s="11"/>
      <c r="H163" s="63"/>
      <c r="I163" s="63"/>
    </row>
    <row r="164" spans="1:9" x14ac:dyDescent="0.2">
      <c r="A164" s="63"/>
      <c r="B164" s="63"/>
      <c r="C164" s="63"/>
      <c r="D164" s="63"/>
      <c r="E164" s="11"/>
      <c r="G164" s="11"/>
      <c r="H164" s="63"/>
      <c r="I164" s="63"/>
    </row>
    <row r="165" spans="1:9" x14ac:dyDescent="0.2">
      <c r="A165" s="63"/>
      <c r="B165" s="63"/>
      <c r="C165" s="63"/>
      <c r="D165" s="63"/>
      <c r="E165" s="11"/>
      <c r="G165" s="11"/>
      <c r="H165" s="63"/>
      <c r="I165" s="63"/>
    </row>
    <row r="166" spans="1:9" x14ac:dyDescent="0.2">
      <c r="A166" s="63"/>
      <c r="B166" s="63"/>
      <c r="C166" s="63"/>
      <c r="D166" s="63"/>
      <c r="E166" s="11"/>
      <c r="G166" s="11"/>
      <c r="H166" s="63"/>
      <c r="I166" s="63"/>
    </row>
    <row r="167" spans="1:9" x14ac:dyDescent="0.2">
      <c r="A167" s="63"/>
      <c r="B167" s="63"/>
      <c r="C167" s="63"/>
      <c r="D167" s="63"/>
      <c r="E167" s="11"/>
      <c r="G167" s="11"/>
      <c r="H167" s="63"/>
      <c r="I167" s="63"/>
    </row>
    <row r="168" spans="1:9" x14ac:dyDescent="0.2">
      <c r="A168" s="63"/>
      <c r="B168" s="63"/>
      <c r="C168" s="63"/>
      <c r="D168" s="63"/>
      <c r="E168" s="11"/>
      <c r="G168" s="11"/>
      <c r="H168" s="63"/>
      <c r="I168" s="63"/>
    </row>
    <row r="169" spans="1:9" x14ac:dyDescent="0.2">
      <c r="A169" s="63"/>
      <c r="B169" s="63"/>
      <c r="C169" s="63"/>
      <c r="D169" s="63"/>
      <c r="E169" s="11"/>
      <c r="G169" s="11"/>
      <c r="H169" s="63"/>
      <c r="I169" s="63"/>
    </row>
    <row r="170" spans="1:9" x14ac:dyDescent="0.2">
      <c r="A170" s="63"/>
      <c r="B170" s="63"/>
      <c r="C170" s="63"/>
      <c r="D170" s="63"/>
      <c r="E170" s="11"/>
      <c r="G170" s="11"/>
      <c r="H170" s="63"/>
      <c r="I170" s="63"/>
    </row>
    <row r="171" spans="1:9" x14ac:dyDescent="0.2">
      <c r="A171" s="63"/>
      <c r="B171" s="63"/>
      <c r="C171" s="63"/>
      <c r="D171" s="63"/>
      <c r="E171" s="11"/>
      <c r="G171" s="11"/>
      <c r="H171" s="63"/>
      <c r="I171" s="63"/>
    </row>
    <row r="172" spans="1:9" x14ac:dyDescent="0.2">
      <c r="A172" s="63"/>
      <c r="B172" s="63"/>
      <c r="C172" s="63"/>
      <c r="D172" s="63"/>
      <c r="E172" s="11"/>
      <c r="G172" s="11"/>
      <c r="H172" s="63"/>
      <c r="I172" s="63"/>
    </row>
    <row r="173" spans="1:9" x14ac:dyDescent="0.2">
      <c r="A173" s="63"/>
      <c r="B173" s="63"/>
      <c r="C173" s="63"/>
      <c r="D173" s="63"/>
      <c r="E173" s="11"/>
      <c r="G173" s="11"/>
      <c r="H173" s="63"/>
      <c r="I173" s="63"/>
    </row>
    <row r="174" spans="1:9" x14ac:dyDescent="0.2">
      <c r="A174" s="63"/>
      <c r="B174" s="63"/>
      <c r="C174" s="63"/>
      <c r="D174" s="63"/>
      <c r="E174" s="11"/>
      <c r="G174" s="11"/>
      <c r="H174" s="63"/>
      <c r="I174" s="63"/>
    </row>
    <row r="175" spans="1:9" x14ac:dyDescent="0.2">
      <c r="A175" s="63"/>
      <c r="B175" s="63"/>
      <c r="C175" s="63"/>
      <c r="D175" s="63"/>
      <c r="E175" s="11"/>
      <c r="G175" s="11"/>
      <c r="H175" s="63"/>
      <c r="I175" s="63"/>
    </row>
    <row r="176" spans="1:9" x14ac:dyDescent="0.2">
      <c r="A176" s="63"/>
      <c r="B176" s="63"/>
      <c r="C176" s="63"/>
      <c r="D176" s="63"/>
      <c r="E176" s="11"/>
      <c r="G176" s="11"/>
      <c r="H176" s="63"/>
      <c r="I176" s="63"/>
    </row>
    <row r="177" spans="1:9" x14ac:dyDescent="0.2">
      <c r="A177" s="63"/>
      <c r="B177" s="63"/>
      <c r="C177" s="63"/>
      <c r="D177" s="63"/>
      <c r="E177" s="11"/>
      <c r="G177" s="11"/>
      <c r="H177" s="63"/>
      <c r="I177" s="63"/>
    </row>
    <row r="178" spans="1:9" x14ac:dyDescent="0.2">
      <c r="A178" s="7" t="s">
        <v>1094</v>
      </c>
      <c r="B178" s="63"/>
      <c r="C178" s="63"/>
      <c r="D178" s="63"/>
      <c r="E178" s="11"/>
      <c r="G178" s="11"/>
      <c r="H178" s="63"/>
      <c r="I178" s="63"/>
    </row>
    <row r="179" spans="1:9" x14ac:dyDescent="0.2">
      <c r="A179" s="63"/>
      <c r="B179" s="63"/>
      <c r="C179" s="63"/>
      <c r="D179" s="63"/>
      <c r="E179" s="11"/>
      <c r="G179" s="11"/>
      <c r="H179" s="63"/>
      <c r="I179" s="63"/>
    </row>
    <row r="180" spans="1:9" x14ac:dyDescent="0.2">
      <c r="A180" s="63" t="s">
        <v>1084</v>
      </c>
      <c r="B180" s="63"/>
      <c r="C180" s="63"/>
      <c r="D180" s="63"/>
      <c r="E180" s="11"/>
      <c r="G180" s="11"/>
      <c r="H180" s="63"/>
      <c r="I180" s="63"/>
    </row>
    <row r="181" spans="1:9" x14ac:dyDescent="0.2">
      <c r="A181" s="63"/>
      <c r="B181" s="63"/>
      <c r="C181" s="63"/>
      <c r="D181" s="63"/>
      <c r="E181" s="11"/>
      <c r="G181" s="11"/>
      <c r="H181" s="63"/>
      <c r="I181" s="63"/>
    </row>
    <row r="182" spans="1:9" x14ac:dyDescent="0.2">
      <c r="A182" s="63"/>
      <c r="B182" s="63"/>
      <c r="C182" s="63"/>
      <c r="D182" s="63"/>
      <c r="E182" s="11"/>
      <c r="G182" s="11"/>
      <c r="H182" s="63"/>
      <c r="I182" s="63"/>
    </row>
    <row r="183" spans="1:9" x14ac:dyDescent="0.2">
      <c r="A183" s="63"/>
      <c r="B183" s="63"/>
      <c r="C183" s="63"/>
      <c r="D183" s="63"/>
      <c r="E183" s="11"/>
      <c r="G183" s="11"/>
      <c r="H183" s="63"/>
      <c r="I183" s="63"/>
    </row>
    <row r="184" spans="1:9" x14ac:dyDescent="0.2">
      <c r="A184" s="63"/>
      <c r="B184" s="63"/>
      <c r="C184" s="63"/>
      <c r="D184" s="63"/>
      <c r="E184" s="11"/>
      <c r="G184" s="11"/>
      <c r="H184" s="63"/>
      <c r="I184" s="63"/>
    </row>
    <row r="185" spans="1:9" x14ac:dyDescent="0.2">
      <c r="A185" s="63"/>
      <c r="B185" s="63"/>
      <c r="C185" s="63"/>
      <c r="D185" s="63"/>
      <c r="E185" s="11"/>
      <c r="G185" s="11"/>
      <c r="H185" s="63"/>
      <c r="I185" s="63"/>
    </row>
    <row r="186" spans="1:9" x14ac:dyDescent="0.2">
      <c r="A186" s="63"/>
      <c r="B186" s="63"/>
      <c r="C186" s="63"/>
      <c r="D186" s="63"/>
      <c r="E186" s="11"/>
      <c r="G186" s="11"/>
      <c r="H186" s="63"/>
      <c r="I186" s="63"/>
    </row>
    <row r="187" spans="1:9" x14ac:dyDescent="0.2">
      <c r="A187" s="63"/>
      <c r="B187" s="63"/>
      <c r="C187" s="63"/>
      <c r="D187" s="63"/>
      <c r="E187" s="11"/>
      <c r="G187" s="11"/>
      <c r="H187" s="63"/>
      <c r="I187" s="63"/>
    </row>
    <row r="188" spans="1:9" x14ac:dyDescent="0.2">
      <c r="A188" s="63"/>
      <c r="B188" s="63"/>
      <c r="C188" s="63"/>
      <c r="D188" s="63"/>
      <c r="E188" s="11"/>
      <c r="G188" s="11"/>
      <c r="H188" s="63"/>
      <c r="I188" s="63"/>
    </row>
    <row r="189" spans="1:9" x14ac:dyDescent="0.2">
      <c r="A189" s="63"/>
      <c r="B189" s="63"/>
      <c r="C189" s="63"/>
      <c r="D189" s="63"/>
      <c r="E189" s="11"/>
      <c r="G189" s="11"/>
      <c r="H189" s="63"/>
      <c r="I189" s="63"/>
    </row>
    <row r="190" spans="1:9" x14ac:dyDescent="0.2">
      <c r="A190" s="63"/>
      <c r="B190" s="63"/>
      <c r="C190" s="63"/>
      <c r="D190" s="63"/>
      <c r="E190" s="11"/>
      <c r="G190" s="11"/>
      <c r="H190" s="63"/>
      <c r="I190" s="63"/>
    </row>
    <row r="191" spans="1:9" x14ac:dyDescent="0.2">
      <c r="A191" s="63"/>
      <c r="B191" s="63"/>
      <c r="C191" s="63"/>
      <c r="D191" s="63"/>
      <c r="E191" s="11"/>
      <c r="G191" s="11"/>
      <c r="H191" s="63"/>
      <c r="I191" s="63"/>
    </row>
    <row r="192" spans="1:9" x14ac:dyDescent="0.2">
      <c r="A192" s="63"/>
      <c r="B192" s="63"/>
      <c r="C192" s="63"/>
      <c r="D192" s="63"/>
      <c r="E192" s="11"/>
      <c r="G192" s="11"/>
      <c r="H192" s="63"/>
      <c r="I192" s="63"/>
    </row>
    <row r="193" spans="1:9" x14ac:dyDescent="0.2">
      <c r="A193" s="63"/>
      <c r="B193" s="63"/>
      <c r="C193" s="63"/>
      <c r="D193" s="63"/>
      <c r="E193" s="11"/>
      <c r="G193" s="11"/>
      <c r="H193" s="63"/>
      <c r="I193" s="63"/>
    </row>
    <row r="194" spans="1:9" x14ac:dyDescent="0.2">
      <c r="A194" s="63"/>
      <c r="B194" s="63"/>
      <c r="C194" s="63"/>
      <c r="D194" s="63"/>
      <c r="E194" s="11"/>
      <c r="G194" s="11"/>
      <c r="H194" s="63"/>
      <c r="I194" s="63"/>
    </row>
    <row r="195" spans="1:9" x14ac:dyDescent="0.2">
      <c r="A195" s="63"/>
      <c r="B195" s="63"/>
      <c r="C195" s="63"/>
      <c r="D195" s="63"/>
      <c r="E195" s="11"/>
      <c r="G195" s="11"/>
      <c r="H195" s="63"/>
      <c r="I195" s="63"/>
    </row>
    <row r="196" spans="1:9" x14ac:dyDescent="0.2">
      <c r="A196" s="63"/>
      <c r="B196" s="63"/>
      <c r="C196" s="63"/>
      <c r="D196" s="63"/>
      <c r="E196" s="11"/>
      <c r="G196" s="11"/>
      <c r="H196" s="63"/>
      <c r="I196" s="63"/>
    </row>
    <row r="197" spans="1:9" x14ac:dyDescent="0.2">
      <c r="A197" s="63"/>
      <c r="B197" s="63"/>
      <c r="C197" s="63"/>
      <c r="D197" s="63"/>
      <c r="E197" s="11"/>
      <c r="G197" s="11"/>
      <c r="H197" s="63"/>
      <c r="I197" s="63"/>
    </row>
    <row r="198" spans="1:9" x14ac:dyDescent="0.2">
      <c r="A198" s="63"/>
      <c r="B198" s="63"/>
      <c r="C198" s="63"/>
      <c r="D198" s="63"/>
      <c r="E198" s="11"/>
      <c r="G198" s="11"/>
      <c r="H198" s="63"/>
      <c r="I198" s="63"/>
    </row>
    <row r="199" spans="1:9" x14ac:dyDescent="0.2">
      <c r="A199" s="63"/>
      <c r="B199" s="63"/>
      <c r="C199" s="63"/>
      <c r="D199" s="63"/>
      <c r="E199" s="11"/>
      <c r="G199" s="11"/>
      <c r="H199" s="63"/>
      <c r="I199" s="63"/>
    </row>
    <row r="200" spans="1:9" x14ac:dyDescent="0.2">
      <c r="A200" s="63"/>
      <c r="B200" s="63"/>
      <c r="C200" s="63"/>
      <c r="D200" s="63"/>
      <c r="E200" s="11"/>
      <c r="G200" s="11"/>
      <c r="H200" s="63"/>
      <c r="I200" s="63"/>
    </row>
    <row r="201" spans="1:9" x14ac:dyDescent="0.2">
      <c r="A201" s="63"/>
      <c r="B201" s="63"/>
      <c r="C201" s="63"/>
      <c r="D201" s="63"/>
      <c r="E201" s="11"/>
      <c r="G201" s="11"/>
      <c r="H201" s="63"/>
      <c r="I201" s="63"/>
    </row>
    <row r="202" spans="1:9" x14ac:dyDescent="0.2">
      <c r="A202" s="63"/>
      <c r="B202" s="63"/>
      <c r="C202" s="63"/>
      <c r="D202" s="63"/>
      <c r="E202" s="11"/>
      <c r="G202" s="11"/>
      <c r="H202" s="63"/>
      <c r="I202" s="63"/>
    </row>
    <row r="203" spans="1:9" x14ac:dyDescent="0.2">
      <c r="A203" s="63"/>
      <c r="B203" s="63"/>
      <c r="C203" s="63"/>
      <c r="D203" s="63"/>
      <c r="E203" s="11"/>
      <c r="G203" s="11"/>
      <c r="H203" s="63"/>
      <c r="I203" s="63"/>
    </row>
    <row r="204" spans="1:9" x14ac:dyDescent="0.2">
      <c r="A204" s="63"/>
      <c r="B204" s="63"/>
      <c r="C204" s="63"/>
      <c r="D204" s="63"/>
      <c r="E204" s="11"/>
      <c r="G204" s="11"/>
      <c r="H204" s="63"/>
      <c r="I204" s="63"/>
    </row>
    <row r="205" spans="1:9" x14ac:dyDescent="0.2">
      <c r="A205" s="63"/>
      <c r="B205" s="63"/>
      <c r="C205" s="63"/>
      <c r="D205" s="63"/>
      <c r="E205" s="11"/>
      <c r="G205" s="11"/>
      <c r="H205" s="63"/>
      <c r="I205" s="63"/>
    </row>
    <row r="206" spans="1:9" x14ac:dyDescent="0.2">
      <c r="A206" s="63"/>
      <c r="B206" s="63"/>
      <c r="C206" s="63"/>
      <c r="D206" s="63"/>
      <c r="E206" s="11"/>
      <c r="G206" s="11"/>
      <c r="H206" s="63"/>
      <c r="I206" s="63"/>
    </row>
    <row r="207" spans="1:9" x14ac:dyDescent="0.2">
      <c r="A207" s="63"/>
      <c r="B207" s="63"/>
      <c r="C207" s="63"/>
      <c r="D207" s="63"/>
      <c r="E207" s="11"/>
      <c r="G207" s="11"/>
      <c r="H207" s="63"/>
      <c r="I207" s="63"/>
    </row>
    <row r="208" spans="1:9" x14ac:dyDescent="0.2">
      <c r="A208" s="63"/>
      <c r="B208" s="63"/>
      <c r="C208" s="63"/>
      <c r="D208" s="63"/>
      <c r="E208" s="11"/>
      <c r="G208" s="11"/>
      <c r="H208" s="63"/>
      <c r="I208" s="63"/>
    </row>
    <row r="209" spans="1:9" x14ac:dyDescent="0.2">
      <c r="A209" s="63"/>
      <c r="B209" s="63"/>
      <c r="C209" s="63"/>
      <c r="D209" s="63"/>
      <c r="E209" s="11"/>
      <c r="G209" s="11"/>
      <c r="H209" s="63"/>
      <c r="I209" s="63"/>
    </row>
    <row r="210" spans="1:9" x14ac:dyDescent="0.2">
      <c r="A210" s="63"/>
      <c r="B210" s="63"/>
      <c r="C210" s="63"/>
      <c r="D210" s="63"/>
      <c r="E210" s="11"/>
      <c r="G210" s="11"/>
      <c r="H210" s="63"/>
      <c r="I210" s="63"/>
    </row>
    <row r="211" spans="1:9" x14ac:dyDescent="0.2">
      <c r="A211" s="63"/>
      <c r="B211" s="63"/>
      <c r="C211" s="63"/>
      <c r="D211" s="63"/>
      <c r="E211" s="11"/>
      <c r="G211" s="11"/>
      <c r="H211" s="63"/>
      <c r="I211" s="63"/>
    </row>
    <row r="212" spans="1:9" x14ac:dyDescent="0.2">
      <c r="A212" s="63"/>
      <c r="B212" s="63"/>
      <c r="C212" s="63"/>
      <c r="D212" s="63"/>
      <c r="E212" s="11"/>
      <c r="G212" s="11"/>
      <c r="H212" s="63"/>
      <c r="I212" s="63"/>
    </row>
    <row r="213" spans="1:9" x14ac:dyDescent="0.2">
      <c r="A213" s="63"/>
      <c r="B213" s="63"/>
      <c r="C213" s="63"/>
      <c r="D213" s="63"/>
      <c r="E213" s="11"/>
      <c r="G213" s="11"/>
      <c r="H213" s="63"/>
      <c r="I213" s="63"/>
    </row>
    <row r="214" spans="1:9" x14ac:dyDescent="0.2">
      <c r="A214" s="63"/>
      <c r="B214" s="63"/>
      <c r="C214" s="63"/>
      <c r="D214" s="63"/>
      <c r="E214" s="11"/>
      <c r="G214" s="11"/>
      <c r="H214" s="63"/>
      <c r="I214" s="63"/>
    </row>
    <row r="215" spans="1:9" x14ac:dyDescent="0.2">
      <c r="A215" s="63"/>
      <c r="B215" s="63"/>
      <c r="C215" s="63"/>
      <c r="D215" s="63"/>
      <c r="E215" s="11"/>
      <c r="G215" s="11"/>
      <c r="H215" s="63"/>
      <c r="I215" s="63"/>
    </row>
    <row r="216" spans="1:9" x14ac:dyDescent="0.2">
      <c r="A216" s="63"/>
      <c r="B216" s="63"/>
      <c r="C216" s="63"/>
      <c r="D216" s="63"/>
      <c r="E216" s="11"/>
      <c r="G216" s="11"/>
      <c r="H216" s="63"/>
      <c r="I216" s="63"/>
    </row>
    <row r="217" spans="1:9" x14ac:dyDescent="0.2">
      <c r="A217" s="63"/>
      <c r="B217" s="63"/>
      <c r="C217" s="63"/>
      <c r="D217" s="63"/>
      <c r="E217" s="11"/>
      <c r="G217" s="11"/>
      <c r="H217" s="63"/>
      <c r="I217" s="63"/>
    </row>
    <row r="218" spans="1:9" x14ac:dyDescent="0.2">
      <c r="A218" s="63"/>
      <c r="B218" s="63"/>
      <c r="C218" s="63"/>
      <c r="D218" s="63"/>
      <c r="E218" s="11"/>
      <c r="G218" s="11"/>
      <c r="H218" s="63"/>
      <c r="I218" s="63"/>
    </row>
    <row r="219" spans="1:9" x14ac:dyDescent="0.2">
      <c r="A219" s="63"/>
      <c r="B219" s="63"/>
      <c r="C219" s="63"/>
      <c r="D219" s="63"/>
      <c r="E219" s="11"/>
      <c r="G219" s="11"/>
      <c r="H219" s="63"/>
      <c r="I219" s="63"/>
    </row>
    <row r="220" spans="1:9" x14ac:dyDescent="0.2">
      <c r="A220" s="63"/>
      <c r="B220" s="63"/>
      <c r="C220" s="63"/>
      <c r="D220" s="63"/>
      <c r="E220" s="11"/>
      <c r="G220" s="11"/>
      <c r="H220" s="63"/>
      <c r="I220" s="63"/>
    </row>
    <row r="221" spans="1:9" x14ac:dyDescent="0.2">
      <c r="A221" s="63"/>
      <c r="B221" s="63"/>
      <c r="C221" s="63"/>
      <c r="D221" s="63"/>
      <c r="E221" s="11"/>
      <c r="G221" s="11"/>
      <c r="H221" s="63"/>
      <c r="I221" s="63"/>
    </row>
    <row r="222" spans="1:9" x14ac:dyDescent="0.2">
      <c r="A222" s="63"/>
      <c r="B222" s="63"/>
      <c r="C222" s="63"/>
      <c r="D222" s="63"/>
      <c r="E222" s="11"/>
      <c r="G222" s="11"/>
      <c r="H222" s="63"/>
      <c r="I222" s="63"/>
    </row>
    <row r="223" spans="1:9" x14ac:dyDescent="0.2">
      <c r="A223" s="63"/>
      <c r="B223" s="63"/>
      <c r="C223" s="63"/>
      <c r="D223" s="63"/>
      <c r="E223" s="11"/>
      <c r="G223" s="11"/>
      <c r="H223" s="63"/>
      <c r="I223" s="63"/>
    </row>
    <row r="224" spans="1:9" x14ac:dyDescent="0.2">
      <c r="A224" s="63"/>
      <c r="B224" s="63"/>
      <c r="C224" s="63"/>
      <c r="D224" s="63"/>
      <c r="E224" s="11"/>
      <c r="G224" s="11"/>
      <c r="H224" s="63"/>
      <c r="I224" s="63"/>
    </row>
    <row r="225" spans="1:9" x14ac:dyDescent="0.2">
      <c r="A225" s="63"/>
      <c r="B225" s="63"/>
      <c r="C225" s="63"/>
      <c r="D225" s="63"/>
      <c r="E225" s="11"/>
      <c r="G225" s="11"/>
      <c r="H225" s="63"/>
      <c r="I225" s="63"/>
    </row>
    <row r="226" spans="1:9" x14ac:dyDescent="0.2">
      <c r="A226" s="63"/>
      <c r="B226" s="63"/>
      <c r="C226" s="63"/>
      <c r="D226" s="63"/>
      <c r="E226" s="11"/>
      <c r="G226" s="11"/>
      <c r="H226" s="63"/>
      <c r="I226" s="63"/>
    </row>
    <row r="227" spans="1:9" x14ac:dyDescent="0.2">
      <c r="A227" s="63"/>
      <c r="B227" s="63"/>
      <c r="C227" s="63"/>
      <c r="D227" s="63"/>
      <c r="E227" s="11"/>
      <c r="G227" s="11"/>
      <c r="H227" s="63"/>
      <c r="I227" s="63"/>
    </row>
    <row r="228" spans="1:9" x14ac:dyDescent="0.2">
      <c r="A228" s="63"/>
      <c r="B228" s="63"/>
      <c r="C228" s="63"/>
      <c r="D228" s="63"/>
      <c r="E228" s="11"/>
      <c r="G228" s="11"/>
      <c r="H228" s="63"/>
      <c r="I228" s="63"/>
    </row>
    <row r="229" spans="1:9" x14ac:dyDescent="0.2">
      <c r="A229" s="63"/>
      <c r="B229" s="63"/>
      <c r="C229" s="63"/>
      <c r="D229" s="63"/>
      <c r="E229" s="11"/>
      <c r="G229" s="11"/>
      <c r="H229" s="63"/>
      <c r="I229" s="63"/>
    </row>
    <row r="230" spans="1:9" x14ac:dyDescent="0.2">
      <c r="A230" s="63"/>
      <c r="B230" s="63"/>
      <c r="C230" s="63"/>
      <c r="D230" s="63"/>
      <c r="E230" s="11"/>
      <c r="G230" s="11"/>
      <c r="H230" s="63"/>
      <c r="I230" s="63"/>
    </row>
    <row r="231" spans="1:9" x14ac:dyDescent="0.2">
      <c r="A231" s="63"/>
      <c r="B231" s="63"/>
      <c r="C231" s="63"/>
      <c r="D231" s="63"/>
      <c r="E231" s="11"/>
      <c r="G231" s="11"/>
      <c r="H231" s="63"/>
      <c r="I231" s="63"/>
    </row>
    <row r="232" spans="1:9" x14ac:dyDescent="0.2">
      <c r="A232" s="63"/>
      <c r="B232" s="63"/>
      <c r="C232" s="63"/>
      <c r="D232" s="63"/>
      <c r="E232" s="11"/>
      <c r="G232" s="11"/>
      <c r="H232" s="63"/>
      <c r="I232" s="63"/>
    </row>
    <row r="233" spans="1:9" x14ac:dyDescent="0.2">
      <c r="A233" s="63"/>
      <c r="B233" s="63"/>
      <c r="C233" s="63"/>
      <c r="D233" s="63"/>
      <c r="E233" s="11"/>
      <c r="G233" s="11"/>
      <c r="H233" s="63"/>
      <c r="I233" s="63"/>
    </row>
    <row r="234" spans="1:9" x14ac:dyDescent="0.2">
      <c r="A234" s="63"/>
      <c r="B234" s="63"/>
      <c r="C234" s="63"/>
      <c r="D234" s="63"/>
      <c r="E234" s="11"/>
      <c r="G234" s="11"/>
      <c r="H234" s="63"/>
      <c r="I234" s="63"/>
    </row>
    <row r="235" spans="1:9" x14ac:dyDescent="0.2">
      <c r="A235" s="63"/>
      <c r="B235" s="63"/>
      <c r="C235" s="63"/>
      <c r="D235" s="63"/>
      <c r="E235" s="11"/>
      <c r="G235" s="11"/>
      <c r="H235" s="63"/>
      <c r="I235" s="63"/>
    </row>
    <row r="236" spans="1:9" x14ac:dyDescent="0.2">
      <c r="A236" s="63"/>
      <c r="B236" s="63"/>
      <c r="C236" s="63"/>
      <c r="D236" s="63"/>
      <c r="E236" s="11"/>
      <c r="G236" s="11"/>
      <c r="H236" s="63"/>
      <c r="I236" s="63"/>
    </row>
    <row r="237" spans="1:9" x14ac:dyDescent="0.2">
      <c r="A237" s="63"/>
      <c r="B237" s="63"/>
      <c r="C237" s="63"/>
      <c r="D237" s="63"/>
      <c r="E237" s="11"/>
      <c r="G237" s="11"/>
      <c r="H237" s="63"/>
      <c r="I237" s="63"/>
    </row>
    <row r="238" spans="1:9" x14ac:dyDescent="0.2">
      <c r="A238" s="63"/>
      <c r="B238" s="63"/>
      <c r="C238" s="63"/>
      <c r="D238" s="63"/>
      <c r="E238" s="11"/>
      <c r="G238" s="11"/>
      <c r="H238" s="63"/>
      <c r="I238" s="63"/>
    </row>
    <row r="239" spans="1:9" x14ac:dyDescent="0.2">
      <c r="A239" s="63"/>
      <c r="B239" s="63"/>
      <c r="C239" s="63"/>
      <c r="D239" s="63"/>
      <c r="E239" s="11"/>
      <c r="G239" s="11"/>
      <c r="H239" s="63"/>
      <c r="I239" s="63"/>
    </row>
    <row r="240" spans="1:9" x14ac:dyDescent="0.2">
      <c r="A240" s="63"/>
      <c r="B240" s="63"/>
      <c r="C240" s="63"/>
      <c r="D240" s="63"/>
      <c r="E240" s="11"/>
      <c r="G240" s="11"/>
      <c r="H240" s="63"/>
      <c r="I240" s="63"/>
    </row>
    <row r="241" spans="1:9" x14ac:dyDescent="0.2">
      <c r="A241" s="63"/>
      <c r="B241" s="63"/>
      <c r="C241" s="63"/>
      <c r="D241" s="63"/>
      <c r="E241" s="11"/>
      <c r="G241" s="11"/>
      <c r="H241" s="63"/>
      <c r="I241" s="63"/>
    </row>
    <row r="242" spans="1:9" x14ac:dyDescent="0.2">
      <c r="A242" s="63"/>
      <c r="B242" s="63"/>
      <c r="C242" s="63"/>
      <c r="D242" s="63"/>
      <c r="E242" s="11"/>
      <c r="G242" s="11"/>
      <c r="H242" s="63"/>
      <c r="I242" s="63"/>
    </row>
    <row r="243" spans="1:9" x14ac:dyDescent="0.2">
      <c r="A243" s="63"/>
      <c r="B243" s="63"/>
      <c r="C243" s="63"/>
      <c r="D243" s="63"/>
      <c r="E243" s="11"/>
      <c r="G243" s="11"/>
      <c r="H243" s="63"/>
      <c r="I243" s="63"/>
    </row>
    <row r="244" spans="1:9" x14ac:dyDescent="0.2">
      <c r="A244" s="63"/>
      <c r="B244" s="63"/>
      <c r="C244" s="63"/>
      <c r="D244" s="63"/>
      <c r="E244" s="11"/>
      <c r="G244" s="11"/>
      <c r="H244" s="63"/>
      <c r="I244" s="63"/>
    </row>
    <row r="245" spans="1:9" x14ac:dyDescent="0.2">
      <c r="A245" s="63"/>
      <c r="B245" s="63"/>
      <c r="C245" s="63"/>
      <c r="D245" s="63"/>
      <c r="E245" s="11"/>
      <c r="G245" s="11"/>
      <c r="H245" s="63"/>
      <c r="I245" s="63"/>
    </row>
    <row r="246" spans="1:9" x14ac:dyDescent="0.2">
      <c r="A246" s="63"/>
      <c r="B246" s="63"/>
      <c r="C246" s="63"/>
      <c r="D246" s="63"/>
      <c r="E246" s="11"/>
      <c r="G246" s="11"/>
      <c r="H246" s="63"/>
      <c r="I246" s="63"/>
    </row>
    <row r="247" spans="1:9" x14ac:dyDescent="0.2">
      <c r="A247" s="63"/>
      <c r="B247" s="63"/>
      <c r="C247" s="63"/>
      <c r="D247" s="63"/>
      <c r="E247" s="11"/>
      <c r="G247" s="11"/>
      <c r="H247" s="63"/>
      <c r="I247" s="63"/>
    </row>
    <row r="248" spans="1:9" x14ac:dyDescent="0.2">
      <c r="A248" s="63"/>
      <c r="B248" s="63"/>
      <c r="C248" s="63"/>
      <c r="D248" s="63"/>
      <c r="E248" s="11"/>
      <c r="G248" s="11"/>
      <c r="H248" s="63"/>
      <c r="I248" s="63"/>
    </row>
    <row r="249" spans="1:9" x14ac:dyDescent="0.2">
      <c r="A249" s="63"/>
      <c r="B249" s="63"/>
      <c r="C249" s="63"/>
      <c r="D249" s="63"/>
      <c r="E249" s="11"/>
      <c r="G249" s="11"/>
      <c r="H249" s="63"/>
      <c r="I249" s="63"/>
    </row>
    <row r="250" spans="1:9" x14ac:dyDescent="0.2">
      <c r="A250" s="63"/>
      <c r="B250" s="63"/>
      <c r="C250" s="63"/>
      <c r="D250" s="63"/>
      <c r="E250" s="11"/>
      <c r="G250" s="11"/>
      <c r="H250" s="63"/>
      <c r="I250" s="63"/>
    </row>
    <row r="251" spans="1:9" x14ac:dyDescent="0.2">
      <c r="A251" s="63"/>
      <c r="B251" s="63"/>
      <c r="C251" s="63"/>
      <c r="D251" s="63"/>
      <c r="E251" s="11"/>
      <c r="G251" s="11"/>
      <c r="H251" s="63"/>
      <c r="I251" s="63"/>
    </row>
    <row r="252" spans="1:9" x14ac:dyDescent="0.2">
      <c r="A252" s="63"/>
      <c r="B252" s="63"/>
      <c r="C252" s="63"/>
      <c r="D252" s="63"/>
      <c r="E252" s="11"/>
      <c r="G252" s="11"/>
      <c r="H252" s="63"/>
      <c r="I252" s="63"/>
    </row>
    <row r="253" spans="1:9" x14ac:dyDescent="0.2">
      <c r="A253" s="63"/>
      <c r="B253" s="63"/>
      <c r="C253" s="63"/>
      <c r="D253" s="63"/>
      <c r="E253" s="11"/>
      <c r="G253" s="11"/>
      <c r="H253" s="63"/>
      <c r="I253" s="63"/>
    </row>
    <row r="254" spans="1:9" x14ac:dyDescent="0.2">
      <c r="A254" s="63"/>
      <c r="B254" s="63"/>
      <c r="C254" s="63"/>
      <c r="D254" s="63"/>
      <c r="E254" s="11"/>
      <c r="G254" s="11"/>
      <c r="H254" s="63"/>
      <c r="I254" s="63"/>
    </row>
    <row r="255" spans="1:9" x14ac:dyDescent="0.2">
      <c r="A255" s="63"/>
      <c r="B255" s="63"/>
      <c r="C255" s="63"/>
      <c r="D255" s="63"/>
      <c r="E255" s="11"/>
      <c r="G255" s="11"/>
      <c r="H255" s="63"/>
      <c r="I255" s="63"/>
    </row>
    <row r="256" spans="1:9" x14ac:dyDescent="0.2">
      <c r="A256" s="63"/>
      <c r="B256" s="63"/>
      <c r="C256" s="63"/>
      <c r="D256" s="63"/>
      <c r="E256" s="11"/>
      <c r="G256" s="11"/>
      <c r="H256" s="63"/>
      <c r="I256" s="63"/>
    </row>
    <row r="257" spans="1:9" x14ac:dyDescent="0.2">
      <c r="A257" s="63"/>
      <c r="B257" s="63"/>
      <c r="C257" s="63"/>
      <c r="D257" s="63"/>
      <c r="E257" s="11"/>
      <c r="G257" s="11"/>
      <c r="H257" s="63"/>
      <c r="I257" s="63"/>
    </row>
    <row r="258" spans="1:9" x14ac:dyDescent="0.2">
      <c r="A258" s="63"/>
      <c r="B258" s="63"/>
      <c r="C258" s="63"/>
      <c r="D258" s="63"/>
      <c r="E258" s="11"/>
      <c r="G258" s="11"/>
      <c r="H258" s="63"/>
      <c r="I258" s="63"/>
    </row>
    <row r="259" spans="1:9" x14ac:dyDescent="0.2">
      <c r="A259" s="63"/>
      <c r="B259" s="63"/>
      <c r="C259" s="63"/>
      <c r="D259" s="63"/>
      <c r="E259" s="11"/>
      <c r="G259" s="11"/>
      <c r="H259" s="63"/>
      <c r="I259" s="63"/>
    </row>
    <row r="260" spans="1:9" x14ac:dyDescent="0.2">
      <c r="A260" s="63"/>
      <c r="B260" s="63"/>
      <c r="C260" s="63"/>
      <c r="D260" s="63"/>
      <c r="E260" s="11"/>
      <c r="G260" s="11"/>
      <c r="H260" s="63"/>
      <c r="I260" s="63"/>
    </row>
    <row r="261" spans="1:9" x14ac:dyDescent="0.2">
      <c r="A261" s="63"/>
      <c r="B261" s="63"/>
      <c r="C261" s="63"/>
      <c r="D261" s="63"/>
      <c r="E261" s="11"/>
      <c r="G261" s="11"/>
      <c r="H261" s="63"/>
      <c r="I261" s="63"/>
    </row>
    <row r="262" spans="1:9" x14ac:dyDescent="0.2">
      <c r="A262" s="63"/>
      <c r="B262" s="63"/>
      <c r="C262" s="63"/>
      <c r="D262" s="63"/>
      <c r="E262" s="11"/>
      <c r="G262" s="11"/>
      <c r="H262" s="63"/>
      <c r="I262" s="63"/>
    </row>
    <row r="263" spans="1:9" x14ac:dyDescent="0.2">
      <c r="A263" s="63"/>
      <c r="B263" s="63"/>
      <c r="C263" s="63"/>
      <c r="D263" s="63"/>
      <c r="E263" s="11"/>
      <c r="G263" s="11"/>
      <c r="H263" s="63"/>
      <c r="I263" s="63"/>
    </row>
    <row r="264" spans="1:9" x14ac:dyDescent="0.2">
      <c r="A264" s="63"/>
      <c r="B264" s="63"/>
      <c r="C264" s="63"/>
      <c r="D264" s="63"/>
      <c r="E264" s="11"/>
      <c r="G264" s="11"/>
      <c r="H264" s="63"/>
      <c r="I264" s="63"/>
    </row>
    <row r="265" spans="1:9" x14ac:dyDescent="0.2">
      <c r="A265" s="63"/>
      <c r="B265" s="63"/>
      <c r="C265" s="63"/>
      <c r="D265" s="63"/>
      <c r="E265" s="11"/>
      <c r="G265" s="11"/>
      <c r="H265" s="63"/>
      <c r="I265" s="63"/>
    </row>
    <row r="266" spans="1:9" x14ac:dyDescent="0.2">
      <c r="A266" s="63"/>
      <c r="B266" s="63"/>
      <c r="C266" s="63"/>
      <c r="D266" s="63"/>
      <c r="E266" s="11"/>
      <c r="G266" s="11"/>
      <c r="H266" s="63"/>
      <c r="I266" s="63"/>
    </row>
    <row r="267" spans="1:9" x14ac:dyDescent="0.2">
      <c r="A267" s="63"/>
      <c r="B267" s="63"/>
      <c r="C267" s="63"/>
      <c r="D267" s="63"/>
      <c r="E267" s="11"/>
      <c r="G267" s="11"/>
      <c r="H267" s="63"/>
      <c r="I267" s="63"/>
    </row>
    <row r="268" spans="1:9" x14ac:dyDescent="0.2">
      <c r="A268" s="63"/>
      <c r="B268" s="63"/>
      <c r="C268" s="63"/>
      <c r="D268" s="63"/>
      <c r="E268" s="11"/>
      <c r="G268" s="11"/>
      <c r="H268" s="63"/>
      <c r="I268" s="63"/>
    </row>
    <row r="269" spans="1:9" x14ac:dyDescent="0.2">
      <c r="A269" s="63"/>
      <c r="B269" s="63"/>
      <c r="C269" s="63"/>
      <c r="D269" s="63"/>
      <c r="E269" s="11"/>
      <c r="G269" s="11"/>
      <c r="H269" s="63"/>
      <c r="I269" s="63"/>
    </row>
    <row r="270" spans="1:9" x14ac:dyDescent="0.2">
      <c r="A270" s="63"/>
      <c r="B270" s="63"/>
      <c r="C270" s="63"/>
      <c r="D270" s="63"/>
      <c r="E270" s="11"/>
      <c r="G270" s="11"/>
      <c r="H270" s="63"/>
      <c r="I270" s="63"/>
    </row>
    <row r="271" spans="1:9" x14ac:dyDescent="0.2">
      <c r="A271" s="63"/>
      <c r="B271" s="63"/>
      <c r="C271" s="63"/>
      <c r="D271" s="63"/>
      <c r="E271" s="11"/>
      <c r="G271" s="11"/>
      <c r="H271" s="63"/>
      <c r="I271" s="63"/>
    </row>
    <row r="272" spans="1:9" x14ac:dyDescent="0.2">
      <c r="A272" s="63"/>
      <c r="B272" s="63"/>
      <c r="C272" s="63"/>
      <c r="D272" s="63"/>
      <c r="E272" s="11"/>
      <c r="G272" s="11"/>
      <c r="H272" s="63"/>
      <c r="I272" s="63"/>
    </row>
    <row r="273" spans="1:9" x14ac:dyDescent="0.2">
      <c r="A273" s="63"/>
      <c r="B273" s="63"/>
      <c r="C273" s="63"/>
      <c r="D273" s="63"/>
      <c r="E273" s="11"/>
      <c r="G273" s="11"/>
      <c r="H273" s="63"/>
      <c r="I273" s="63"/>
    </row>
    <row r="274" spans="1:9" x14ac:dyDescent="0.2">
      <c r="A274" s="63"/>
      <c r="B274" s="63"/>
      <c r="C274" s="63"/>
      <c r="D274" s="63"/>
      <c r="E274" s="11"/>
      <c r="G274" s="11"/>
      <c r="H274" s="63"/>
      <c r="I274" s="63"/>
    </row>
    <row r="275" spans="1:9" x14ac:dyDescent="0.2">
      <c r="A275" s="63"/>
      <c r="B275" s="63"/>
      <c r="C275" s="63"/>
      <c r="D275" s="63"/>
      <c r="E275" s="11"/>
      <c r="G275" s="63"/>
      <c r="H275" s="63"/>
      <c r="I275" s="63"/>
    </row>
    <row r="276" spans="1:9" x14ac:dyDescent="0.2">
      <c r="A276" s="63"/>
      <c r="B276" s="63"/>
      <c r="C276" s="63"/>
      <c r="D276" s="63"/>
      <c r="E276" s="11"/>
      <c r="G276" s="63"/>
      <c r="H276" s="63"/>
      <c r="I276" s="63"/>
    </row>
    <row r="277" spans="1:9" x14ac:dyDescent="0.2">
      <c r="A277" s="63"/>
      <c r="B277" s="63"/>
      <c r="C277" s="63"/>
      <c r="D277" s="63"/>
      <c r="E277" s="11"/>
      <c r="G277" s="63"/>
      <c r="H277" s="63"/>
      <c r="I277" s="63"/>
    </row>
    <row r="278" spans="1:9" x14ac:dyDescent="0.2">
      <c r="A278" s="63"/>
      <c r="B278" s="63"/>
      <c r="C278" s="63"/>
      <c r="D278" s="63"/>
      <c r="E278" s="11"/>
      <c r="G278" s="63"/>
      <c r="H278" s="63"/>
      <c r="I278" s="63"/>
    </row>
    <row r="279" spans="1:9" x14ac:dyDescent="0.2">
      <c r="A279" s="63"/>
      <c r="B279" s="63"/>
      <c r="C279" s="63"/>
      <c r="D279" s="63"/>
      <c r="E279" s="11"/>
      <c r="G279" s="63"/>
      <c r="H279" s="63"/>
      <c r="I279" s="63"/>
    </row>
    <row r="280" spans="1:9" x14ac:dyDescent="0.2">
      <c r="A280" s="63"/>
      <c r="B280" s="63"/>
      <c r="C280" s="63"/>
      <c r="D280" s="63"/>
      <c r="E280" s="11"/>
      <c r="G280" s="63"/>
      <c r="H280" s="63"/>
      <c r="I280" s="63"/>
    </row>
    <row r="281" spans="1:9" x14ac:dyDescent="0.2">
      <c r="A281" s="63"/>
      <c r="B281" s="63"/>
      <c r="C281" s="63"/>
      <c r="D281" s="63"/>
      <c r="E281" s="11"/>
      <c r="G281" s="63"/>
      <c r="H281" s="63"/>
      <c r="I281" s="63"/>
    </row>
    <row r="282" spans="1:9" x14ac:dyDescent="0.2">
      <c r="A282" s="63"/>
      <c r="B282" s="63"/>
      <c r="C282" s="63"/>
      <c r="D282" s="63"/>
      <c r="E282" s="11"/>
      <c r="G282" s="63"/>
      <c r="H282" s="63"/>
      <c r="I282" s="63"/>
    </row>
    <row r="283" spans="1:9" x14ac:dyDescent="0.2">
      <c r="A283" s="63"/>
      <c r="B283" s="63"/>
      <c r="C283" s="63"/>
      <c r="D283" s="63"/>
      <c r="E283" s="11"/>
      <c r="G283" s="63"/>
      <c r="H283" s="63"/>
      <c r="I283" s="63"/>
    </row>
    <row r="284" spans="1:9" x14ac:dyDescent="0.2">
      <c r="A284" s="63"/>
      <c r="B284" s="63"/>
      <c r="C284" s="63"/>
      <c r="D284" s="63"/>
      <c r="E284" s="11"/>
      <c r="G284" s="63"/>
      <c r="H284" s="63"/>
      <c r="I284" s="63"/>
    </row>
    <row r="285" spans="1:9" x14ac:dyDescent="0.2">
      <c r="A285" s="63"/>
      <c r="B285" s="63"/>
      <c r="C285" s="63"/>
      <c r="D285" s="63"/>
      <c r="E285" s="11"/>
      <c r="G285" s="63"/>
      <c r="H285" s="63"/>
      <c r="I285" s="63"/>
    </row>
    <row r="286" spans="1:9" x14ac:dyDescent="0.2">
      <c r="A286" s="63"/>
      <c r="B286" s="63"/>
      <c r="C286" s="63"/>
      <c r="D286" s="63"/>
      <c r="E286" s="11"/>
      <c r="G286" s="63"/>
      <c r="H286" s="63"/>
      <c r="I286" s="63"/>
    </row>
    <row r="287" spans="1:9" x14ac:dyDescent="0.2">
      <c r="A287" s="63"/>
      <c r="B287" s="63"/>
      <c r="C287" s="63"/>
      <c r="D287" s="63"/>
      <c r="E287" s="11"/>
      <c r="G287" s="63"/>
      <c r="H287" s="63"/>
      <c r="I287" s="63"/>
    </row>
    <row r="288" spans="1:9" x14ac:dyDescent="0.2">
      <c r="A288" s="63"/>
      <c r="B288" s="63"/>
      <c r="C288" s="63"/>
      <c r="D288" s="63"/>
      <c r="E288" s="11"/>
      <c r="G288" s="63"/>
      <c r="H288" s="63"/>
      <c r="I288" s="63"/>
    </row>
    <row r="289" spans="1:9" x14ac:dyDescent="0.2">
      <c r="A289" s="63"/>
      <c r="B289" s="63"/>
      <c r="C289" s="63"/>
      <c r="D289" s="63"/>
      <c r="E289" s="11"/>
      <c r="G289" s="63"/>
      <c r="H289" s="63"/>
      <c r="I289" s="63"/>
    </row>
    <row r="290" spans="1:9" x14ac:dyDescent="0.2">
      <c r="A290" s="63"/>
      <c r="B290" s="63"/>
      <c r="C290" s="63"/>
      <c r="D290" s="63"/>
      <c r="E290" s="11"/>
      <c r="G290" s="63"/>
      <c r="H290" s="63"/>
      <c r="I290" s="63"/>
    </row>
    <row r="291" spans="1:9" x14ac:dyDescent="0.2">
      <c r="A291" s="63"/>
      <c r="B291" s="63"/>
      <c r="C291" s="63"/>
      <c r="D291" s="63"/>
      <c r="E291" s="11"/>
      <c r="G291" s="63"/>
      <c r="H291" s="63"/>
      <c r="I291" s="63"/>
    </row>
    <row r="292" spans="1:9" x14ac:dyDescent="0.2">
      <c r="A292" s="63"/>
      <c r="B292" s="63"/>
      <c r="C292" s="63"/>
      <c r="D292" s="63"/>
      <c r="E292" s="11"/>
      <c r="G292" s="63"/>
      <c r="H292" s="63"/>
      <c r="I292" s="63"/>
    </row>
    <row r="293" spans="1:9" x14ac:dyDescent="0.2">
      <c r="A293" s="63"/>
      <c r="B293" s="63"/>
      <c r="C293" s="63"/>
      <c r="D293" s="63"/>
      <c r="E293" s="11"/>
      <c r="G293" s="63"/>
      <c r="H293" s="63"/>
      <c r="I293" s="63"/>
    </row>
    <row r="294" spans="1:9" x14ac:dyDescent="0.2">
      <c r="A294" s="63"/>
      <c r="B294" s="63"/>
      <c r="C294" s="63"/>
      <c r="D294" s="63"/>
      <c r="E294" s="11"/>
      <c r="G294" s="63"/>
      <c r="H294" s="63"/>
      <c r="I294" s="63"/>
    </row>
    <row r="295" spans="1:9" x14ac:dyDescent="0.2">
      <c r="A295" s="63"/>
      <c r="B295" s="63"/>
      <c r="C295" s="63"/>
      <c r="D295" s="63"/>
      <c r="E295" s="11"/>
      <c r="G295" s="63"/>
      <c r="H295" s="63"/>
      <c r="I295" s="63"/>
    </row>
    <row r="296" spans="1:9" x14ac:dyDescent="0.2">
      <c r="A296" s="63"/>
      <c r="B296" s="63"/>
      <c r="C296" s="63"/>
      <c r="D296" s="63"/>
      <c r="E296" s="11"/>
      <c r="G296" s="63"/>
      <c r="H296" s="63"/>
      <c r="I296" s="63"/>
    </row>
    <row r="297" spans="1:9" x14ac:dyDescent="0.2">
      <c r="A297" s="63"/>
      <c r="B297" s="63"/>
      <c r="C297" s="63"/>
      <c r="D297" s="63"/>
      <c r="E297" s="11"/>
      <c r="G297" s="63"/>
      <c r="H297" s="63"/>
      <c r="I297" s="63"/>
    </row>
    <row r="298" spans="1:9" x14ac:dyDescent="0.2">
      <c r="A298" s="63"/>
      <c r="B298" s="63"/>
      <c r="C298" s="63"/>
      <c r="D298" s="63"/>
      <c r="E298" s="11"/>
      <c r="G298" s="63"/>
      <c r="H298" s="63"/>
      <c r="I298" s="63"/>
    </row>
    <row r="299" spans="1:9" x14ac:dyDescent="0.2">
      <c r="A299" s="63"/>
      <c r="B299" s="63"/>
      <c r="C299" s="63"/>
      <c r="D299" s="63"/>
      <c r="E299" s="11"/>
      <c r="G299" s="63"/>
      <c r="H299" s="63"/>
      <c r="I299" s="63"/>
    </row>
    <row r="300" spans="1:9" x14ac:dyDescent="0.2">
      <c r="A300" s="63"/>
      <c r="B300" s="63"/>
      <c r="C300" s="63"/>
      <c r="D300" s="63"/>
      <c r="E300" s="11"/>
      <c r="G300" s="63"/>
      <c r="H300" s="63"/>
      <c r="I300" s="63"/>
    </row>
    <row r="301" spans="1:9" x14ac:dyDescent="0.2">
      <c r="A301" s="63"/>
      <c r="B301" s="63"/>
      <c r="C301" s="63"/>
      <c r="D301" s="63"/>
      <c r="E301" s="11"/>
      <c r="G301" s="63"/>
      <c r="H301" s="63"/>
      <c r="I301" s="63"/>
    </row>
    <row r="302" spans="1:9" x14ac:dyDescent="0.2">
      <c r="A302" s="63"/>
      <c r="B302" s="63"/>
      <c r="C302" s="63"/>
      <c r="D302" s="63"/>
      <c r="E302" s="11"/>
      <c r="G302" s="63"/>
      <c r="H302" s="63"/>
      <c r="I302" s="63"/>
    </row>
    <row r="303" spans="1:9" x14ac:dyDescent="0.2">
      <c r="A303" s="63"/>
      <c r="B303" s="63"/>
      <c r="C303" s="63"/>
      <c r="D303" s="63"/>
      <c r="E303" s="11"/>
      <c r="G303" s="63"/>
      <c r="H303" s="63"/>
      <c r="I303" s="63"/>
    </row>
    <row r="304" spans="1:9" x14ac:dyDescent="0.2">
      <c r="A304" s="63"/>
      <c r="B304" s="63"/>
      <c r="C304" s="63"/>
      <c r="D304" s="63"/>
      <c r="E304" s="11"/>
      <c r="G304" s="63"/>
      <c r="H304" s="63"/>
      <c r="I304" s="63"/>
    </row>
    <row r="305" spans="1:9" x14ac:dyDescent="0.2">
      <c r="A305" s="63"/>
      <c r="B305" s="63"/>
      <c r="C305" s="63"/>
      <c r="D305" s="63"/>
      <c r="E305" s="11"/>
      <c r="G305" s="63"/>
      <c r="H305" s="63"/>
      <c r="I305" s="63"/>
    </row>
    <row r="306" spans="1:9" x14ac:dyDescent="0.2">
      <c r="A306" s="63"/>
      <c r="B306" s="63"/>
      <c r="C306" s="63"/>
      <c r="D306" s="63"/>
      <c r="E306" s="11"/>
      <c r="G306" s="63"/>
      <c r="H306" s="63"/>
      <c r="I306" s="63"/>
    </row>
    <row r="307" spans="1:9" x14ac:dyDescent="0.2">
      <c r="A307" s="63"/>
      <c r="B307" s="63"/>
      <c r="C307" s="63"/>
      <c r="D307" s="63"/>
      <c r="E307" s="11"/>
      <c r="G307" s="63"/>
      <c r="H307" s="63"/>
      <c r="I307" s="63"/>
    </row>
    <row r="308" spans="1:9" x14ac:dyDescent="0.2">
      <c r="A308" s="63"/>
      <c r="B308" s="63"/>
      <c r="C308" s="63"/>
      <c r="D308" s="63"/>
      <c r="E308" s="11"/>
      <c r="G308" s="63"/>
      <c r="H308" s="63"/>
      <c r="I308" s="63"/>
    </row>
    <row r="309" spans="1:9" x14ac:dyDescent="0.2">
      <c r="A309" s="63"/>
      <c r="B309" s="63"/>
      <c r="C309" s="63"/>
      <c r="D309" s="63"/>
      <c r="E309" s="11"/>
      <c r="G309" s="63"/>
      <c r="H309" s="63"/>
      <c r="I309" s="63"/>
    </row>
    <row r="310" spans="1:9" x14ac:dyDescent="0.2">
      <c r="A310" s="63"/>
      <c r="B310" s="63"/>
      <c r="C310" s="63"/>
      <c r="D310" s="63"/>
      <c r="E310" s="11"/>
      <c r="G310" s="63"/>
      <c r="H310" s="63"/>
      <c r="I310" s="63"/>
    </row>
    <row r="311" spans="1:9" x14ac:dyDescent="0.2">
      <c r="A311" s="63"/>
      <c r="B311" s="63"/>
      <c r="C311" s="63"/>
      <c r="D311" s="63"/>
      <c r="E311" s="11"/>
      <c r="G311" s="63"/>
      <c r="H311" s="63"/>
      <c r="I311" s="63"/>
    </row>
    <row r="312" spans="1:9" x14ac:dyDescent="0.2">
      <c r="A312" s="63"/>
      <c r="B312" s="63"/>
      <c r="C312" s="63"/>
      <c r="D312" s="63"/>
      <c r="E312" s="11"/>
      <c r="G312" s="63"/>
      <c r="H312" s="63"/>
      <c r="I312" s="63"/>
    </row>
    <row r="313" spans="1:9" x14ac:dyDescent="0.2">
      <c r="A313" s="63"/>
      <c r="B313" s="63"/>
      <c r="C313" s="63"/>
      <c r="D313" s="63"/>
      <c r="E313" s="11"/>
      <c r="G313" s="63"/>
      <c r="H313" s="63"/>
      <c r="I313" s="63"/>
    </row>
    <row r="314" spans="1:9" x14ac:dyDescent="0.2">
      <c r="A314" s="63"/>
      <c r="B314" s="63"/>
      <c r="C314" s="63"/>
      <c r="D314" s="63"/>
      <c r="E314" s="11"/>
      <c r="G314" s="63"/>
      <c r="H314" s="63"/>
      <c r="I314" s="63"/>
    </row>
    <row r="315" spans="1:9" x14ac:dyDescent="0.2">
      <c r="A315" s="63"/>
      <c r="B315" s="63"/>
      <c r="C315" s="63"/>
      <c r="D315" s="63"/>
      <c r="E315" s="11"/>
      <c r="G315" s="63"/>
      <c r="H315" s="63"/>
      <c r="I315" s="63"/>
    </row>
    <row r="316" spans="1:9" x14ac:dyDescent="0.2">
      <c r="A316" s="63"/>
      <c r="B316" s="63"/>
      <c r="C316" s="63"/>
      <c r="D316" s="63"/>
      <c r="E316" s="11"/>
      <c r="G316" s="63"/>
      <c r="H316" s="63"/>
      <c r="I316" s="63"/>
    </row>
    <row r="317" spans="1:9" x14ac:dyDescent="0.2">
      <c r="A317" s="63"/>
      <c r="B317" s="63"/>
      <c r="C317" s="63"/>
      <c r="D317" s="63"/>
      <c r="E317" s="11"/>
      <c r="G317" s="63"/>
      <c r="H317" s="63"/>
      <c r="I317" s="63"/>
    </row>
    <row r="318" spans="1:9" x14ac:dyDescent="0.2">
      <c r="A318" s="63"/>
      <c r="B318" s="63"/>
      <c r="C318" s="63"/>
      <c r="D318" s="63"/>
      <c r="E318" s="11"/>
      <c r="G318" s="63"/>
      <c r="H318" s="63"/>
      <c r="I318" s="63"/>
    </row>
    <row r="319" spans="1:9" x14ac:dyDescent="0.2">
      <c r="A319" s="63"/>
      <c r="B319" s="63"/>
      <c r="C319" s="63"/>
      <c r="D319" s="63"/>
      <c r="E319" s="11"/>
      <c r="G319" s="63"/>
      <c r="H319" s="63"/>
      <c r="I319" s="63"/>
    </row>
    <row r="320" spans="1:9" x14ac:dyDescent="0.2">
      <c r="A320" s="63"/>
      <c r="B320" s="63"/>
      <c r="C320" s="63"/>
      <c r="D320" s="63"/>
      <c r="E320" s="11"/>
      <c r="G320" s="63"/>
      <c r="H320" s="63"/>
      <c r="I320" s="63"/>
    </row>
    <row r="321" spans="1:9" x14ac:dyDescent="0.2">
      <c r="A321" s="63"/>
      <c r="B321" s="63"/>
      <c r="C321" s="63"/>
      <c r="D321" s="63"/>
      <c r="E321" s="11"/>
      <c r="G321" s="63"/>
      <c r="H321" s="63"/>
      <c r="I321" s="63"/>
    </row>
    <row r="322" spans="1:9" x14ac:dyDescent="0.2">
      <c r="A322" s="63"/>
      <c r="B322" s="63"/>
      <c r="C322" s="63"/>
      <c r="D322" s="63"/>
      <c r="E322" s="11"/>
      <c r="G322" s="63"/>
      <c r="H322" s="63"/>
      <c r="I322" s="63"/>
    </row>
    <row r="323" spans="1:9" x14ac:dyDescent="0.2">
      <c r="A323" s="63"/>
      <c r="B323" s="63"/>
      <c r="C323" s="63"/>
      <c r="D323" s="63"/>
      <c r="E323" s="11"/>
      <c r="G323" s="63"/>
      <c r="H323" s="63"/>
      <c r="I323" s="63"/>
    </row>
    <row r="324" spans="1:9" x14ac:dyDescent="0.2">
      <c r="A324" s="63"/>
      <c r="B324" s="63"/>
      <c r="C324" s="63"/>
      <c r="D324" s="63"/>
      <c r="E324" s="11"/>
      <c r="G324" s="63"/>
      <c r="H324" s="63"/>
      <c r="I324" s="63"/>
    </row>
    <row r="325" spans="1:9" x14ac:dyDescent="0.2">
      <c r="A325" s="63"/>
      <c r="B325" s="63"/>
      <c r="C325" s="63"/>
      <c r="D325" s="63"/>
      <c r="E325" s="11"/>
      <c r="G325" s="63"/>
      <c r="H325" s="63"/>
      <c r="I325" s="63"/>
    </row>
    <row r="326" spans="1:9" x14ac:dyDescent="0.2">
      <c r="A326" s="63"/>
      <c r="B326" s="63"/>
      <c r="C326" s="63"/>
      <c r="D326" s="63"/>
      <c r="E326" s="11"/>
      <c r="G326" s="63"/>
      <c r="H326" s="63"/>
      <c r="I326" s="63"/>
    </row>
    <row r="327" spans="1:9" x14ac:dyDescent="0.2">
      <c r="A327" s="63"/>
      <c r="B327" s="63"/>
      <c r="C327" s="63"/>
      <c r="D327" s="63"/>
      <c r="E327" s="11"/>
      <c r="G327" s="63"/>
      <c r="H327" s="63"/>
      <c r="I327" s="63"/>
    </row>
    <row r="328" spans="1:9" x14ac:dyDescent="0.2">
      <c r="A328" s="63"/>
      <c r="B328" s="63"/>
      <c r="C328" s="63"/>
      <c r="D328" s="63"/>
      <c r="E328" s="11"/>
      <c r="G328" s="63"/>
      <c r="H328" s="63"/>
      <c r="I328" s="63"/>
    </row>
    <row r="329" spans="1:9" x14ac:dyDescent="0.2">
      <c r="A329" s="63"/>
      <c r="B329" s="63"/>
      <c r="C329" s="63"/>
      <c r="D329" s="63"/>
      <c r="E329" s="11"/>
      <c r="G329" s="63"/>
      <c r="H329" s="63"/>
      <c r="I329" s="63"/>
    </row>
    <row r="330" spans="1:9" x14ac:dyDescent="0.2">
      <c r="A330" s="63"/>
      <c r="B330" s="63"/>
      <c r="C330" s="63"/>
      <c r="D330" s="63"/>
      <c r="E330" s="11"/>
      <c r="G330" s="63"/>
      <c r="H330" s="63"/>
      <c r="I330" s="63"/>
    </row>
    <row r="331" spans="1:9" x14ac:dyDescent="0.2">
      <c r="A331" s="63"/>
      <c r="B331" s="63"/>
      <c r="C331" s="63"/>
      <c r="D331" s="63"/>
      <c r="E331" s="11"/>
      <c r="G331" s="63"/>
      <c r="H331" s="63"/>
      <c r="I331" s="63"/>
    </row>
    <row r="332" spans="1:9" x14ac:dyDescent="0.2">
      <c r="A332" s="63"/>
      <c r="B332" s="63"/>
      <c r="C332" s="63"/>
      <c r="D332" s="63"/>
      <c r="E332" s="11"/>
      <c r="G332" s="63"/>
      <c r="H332" s="63"/>
      <c r="I332" s="63"/>
    </row>
    <row r="333" spans="1:9" x14ac:dyDescent="0.2">
      <c r="A333" s="63"/>
      <c r="B333" s="63"/>
      <c r="C333" s="63"/>
      <c r="D333" s="63"/>
      <c r="E333" s="11"/>
      <c r="G333" s="63"/>
      <c r="H333" s="63"/>
      <c r="I333" s="63"/>
    </row>
    <row r="334" spans="1:9" x14ac:dyDescent="0.2">
      <c r="A334" s="63"/>
      <c r="B334" s="63"/>
      <c r="C334" s="63"/>
      <c r="D334" s="63"/>
      <c r="E334" s="11"/>
      <c r="G334" s="63"/>
      <c r="H334" s="63"/>
      <c r="I334" s="63"/>
    </row>
    <row r="335" spans="1:9" x14ac:dyDescent="0.2">
      <c r="A335" s="63"/>
      <c r="B335" s="63"/>
      <c r="C335" s="63"/>
      <c r="D335" s="63"/>
      <c r="E335" s="11"/>
      <c r="G335" s="63"/>
      <c r="H335" s="63"/>
      <c r="I335" s="63"/>
    </row>
    <row r="336" spans="1:9" x14ac:dyDescent="0.2">
      <c r="A336" s="63"/>
      <c r="B336" s="63"/>
      <c r="C336" s="63"/>
      <c r="D336" s="63"/>
      <c r="E336" s="11"/>
      <c r="G336" s="63"/>
      <c r="H336" s="63"/>
      <c r="I336" s="63"/>
    </row>
    <row r="337" spans="1:9" x14ac:dyDescent="0.2">
      <c r="A337" s="63"/>
      <c r="B337" s="63"/>
      <c r="C337" s="63"/>
      <c r="D337" s="63"/>
      <c r="E337" s="11"/>
      <c r="G337" s="63"/>
      <c r="H337" s="63"/>
      <c r="I337" s="63"/>
    </row>
    <row r="338" spans="1:9" x14ac:dyDescent="0.2">
      <c r="A338" s="63"/>
      <c r="B338" s="63"/>
      <c r="C338" s="63"/>
      <c r="D338" s="63"/>
      <c r="E338" s="11"/>
      <c r="G338" s="63"/>
      <c r="H338" s="63"/>
      <c r="I338" s="63"/>
    </row>
    <row r="339" spans="1:9" x14ac:dyDescent="0.2">
      <c r="A339" s="63"/>
      <c r="B339" s="63"/>
      <c r="C339" s="63"/>
      <c r="D339" s="63"/>
      <c r="E339" s="11"/>
      <c r="G339" s="63"/>
      <c r="H339" s="63"/>
      <c r="I339" s="63"/>
    </row>
    <row r="340" spans="1:9" x14ac:dyDescent="0.2">
      <c r="A340" s="63"/>
      <c r="B340" s="63"/>
      <c r="C340" s="63"/>
      <c r="D340" s="63"/>
      <c r="E340" s="11"/>
      <c r="G340" s="63"/>
      <c r="H340" s="63"/>
      <c r="I340" s="63"/>
    </row>
    <row r="341" spans="1:9" x14ac:dyDescent="0.2">
      <c r="A341" s="63"/>
      <c r="B341" s="63"/>
      <c r="C341" s="63"/>
      <c r="D341" s="63"/>
      <c r="E341" s="11"/>
      <c r="G341" s="63"/>
      <c r="H341" s="63"/>
      <c r="I341" s="63"/>
    </row>
    <row r="342" spans="1:9" x14ac:dyDescent="0.2">
      <c r="A342" s="63"/>
      <c r="B342" s="63"/>
      <c r="C342" s="63"/>
      <c r="D342" s="63"/>
      <c r="E342" s="11"/>
      <c r="G342" s="63"/>
      <c r="H342" s="63"/>
      <c r="I342" s="63"/>
    </row>
    <row r="343" spans="1:9" x14ac:dyDescent="0.2">
      <c r="A343" s="63"/>
      <c r="B343" s="63"/>
      <c r="C343" s="63"/>
      <c r="D343" s="63"/>
      <c r="E343" s="11"/>
      <c r="G343" s="63"/>
      <c r="H343" s="63"/>
      <c r="I343" s="63"/>
    </row>
    <row r="344" spans="1:9" x14ac:dyDescent="0.2">
      <c r="A344" s="63"/>
      <c r="B344" s="63"/>
      <c r="C344" s="63"/>
      <c r="D344" s="63"/>
      <c r="E344" s="11"/>
      <c r="G344" s="63"/>
      <c r="H344" s="63"/>
      <c r="I344" s="63"/>
    </row>
    <row r="345" spans="1:9" x14ac:dyDescent="0.2">
      <c r="A345" s="63"/>
      <c r="B345" s="63"/>
      <c r="C345" s="63"/>
      <c r="D345" s="63"/>
      <c r="E345" s="11"/>
      <c r="G345" s="63"/>
      <c r="H345" s="63"/>
      <c r="I345" s="63"/>
    </row>
    <row r="346" spans="1:9" x14ac:dyDescent="0.2">
      <c r="A346" s="63"/>
      <c r="B346" s="63"/>
      <c r="C346" s="63"/>
      <c r="D346" s="63"/>
      <c r="E346" s="11"/>
      <c r="G346" s="63"/>
      <c r="H346" s="63"/>
      <c r="I346" s="63"/>
    </row>
    <row r="347" spans="1:9" x14ac:dyDescent="0.2">
      <c r="A347" s="63"/>
      <c r="B347" s="63"/>
      <c r="C347" s="63"/>
      <c r="D347" s="63"/>
      <c r="E347" s="11"/>
      <c r="G347" s="63"/>
      <c r="H347" s="63"/>
      <c r="I347" s="63"/>
    </row>
    <row r="348" spans="1:9" x14ac:dyDescent="0.2">
      <c r="A348" s="63"/>
      <c r="B348" s="63"/>
      <c r="C348" s="63"/>
      <c r="D348" s="63"/>
      <c r="E348" s="11"/>
      <c r="G348" s="63"/>
      <c r="H348" s="63"/>
      <c r="I348" s="63"/>
    </row>
    <row r="349" spans="1:9" x14ac:dyDescent="0.2">
      <c r="A349" s="63"/>
      <c r="B349" s="63"/>
      <c r="C349" s="63"/>
      <c r="D349" s="63"/>
      <c r="E349" s="11"/>
      <c r="G349" s="63"/>
      <c r="H349" s="63"/>
      <c r="I349" s="63"/>
    </row>
    <row r="350" spans="1:9" x14ac:dyDescent="0.2">
      <c r="A350" s="63"/>
      <c r="B350" s="63"/>
      <c r="C350" s="63"/>
      <c r="D350" s="63"/>
      <c r="E350" s="11"/>
      <c r="G350" s="63"/>
      <c r="H350" s="63"/>
      <c r="I350" s="63"/>
    </row>
    <row r="351" spans="1:9" x14ac:dyDescent="0.2">
      <c r="A351" s="63"/>
      <c r="B351" s="63"/>
      <c r="C351" s="63"/>
      <c r="D351" s="63"/>
      <c r="E351" s="11"/>
      <c r="G351" s="63"/>
      <c r="H351" s="63"/>
      <c r="I351" s="63"/>
    </row>
    <row r="352" spans="1:9" x14ac:dyDescent="0.2">
      <c r="A352" s="63"/>
      <c r="B352" s="63"/>
      <c r="C352" s="63"/>
      <c r="D352" s="63"/>
      <c r="E352" s="11"/>
      <c r="G352" s="63"/>
      <c r="H352" s="63"/>
      <c r="I352" s="63"/>
    </row>
    <row r="353" spans="1:9" x14ac:dyDescent="0.2">
      <c r="A353" s="63"/>
      <c r="B353" s="63"/>
      <c r="C353" s="63"/>
      <c r="D353" s="63"/>
      <c r="E353" s="11"/>
      <c r="G353" s="63"/>
      <c r="H353" s="63"/>
      <c r="I353" s="63"/>
    </row>
    <row r="354" spans="1:9" x14ac:dyDescent="0.2">
      <c r="A354" s="63"/>
      <c r="B354" s="63"/>
      <c r="C354" s="63"/>
      <c r="D354" s="63"/>
      <c r="E354" s="11"/>
      <c r="G354" s="63"/>
      <c r="H354" s="63"/>
      <c r="I354" s="63"/>
    </row>
    <row r="355" spans="1:9" x14ac:dyDescent="0.2">
      <c r="A355" s="63"/>
      <c r="B355" s="63"/>
      <c r="C355" s="63"/>
      <c r="D355" s="63"/>
      <c r="E355" s="11"/>
      <c r="G355" s="63"/>
      <c r="H355" s="63"/>
      <c r="I355" s="63"/>
    </row>
    <row r="356" spans="1:9" x14ac:dyDescent="0.2">
      <c r="A356" s="63"/>
      <c r="B356" s="63"/>
      <c r="C356" s="63"/>
      <c r="D356" s="63"/>
      <c r="E356" s="11"/>
      <c r="G356" s="63"/>
      <c r="H356" s="63"/>
      <c r="I356" s="63"/>
    </row>
    <row r="357" spans="1:9" x14ac:dyDescent="0.2">
      <c r="A357" s="63"/>
      <c r="B357" s="63"/>
      <c r="C357" s="63"/>
      <c r="D357" s="63"/>
      <c r="E357" s="11"/>
      <c r="G357" s="63"/>
      <c r="H357" s="63"/>
      <c r="I357" s="63"/>
    </row>
    <row r="358" spans="1:9" x14ac:dyDescent="0.2">
      <c r="A358" s="63"/>
      <c r="B358" s="63"/>
      <c r="C358" s="63"/>
      <c r="D358" s="63"/>
      <c r="E358" s="11"/>
      <c r="G358" s="63"/>
      <c r="H358" s="63"/>
      <c r="I358" s="63"/>
    </row>
    <row r="359" spans="1:9" x14ac:dyDescent="0.2">
      <c r="A359" s="63"/>
      <c r="B359" s="63"/>
      <c r="C359" s="63"/>
      <c r="D359" s="63"/>
      <c r="E359" s="11"/>
      <c r="G359" s="63"/>
      <c r="H359" s="63"/>
      <c r="I359" s="63"/>
    </row>
    <row r="360" spans="1:9" x14ac:dyDescent="0.2">
      <c r="A360" s="63"/>
      <c r="B360" s="63"/>
      <c r="C360" s="63"/>
      <c r="D360" s="63"/>
      <c r="E360" s="11"/>
      <c r="G360" s="63"/>
      <c r="H360" s="63"/>
      <c r="I360" s="63"/>
    </row>
    <row r="361" spans="1:9" x14ac:dyDescent="0.2">
      <c r="A361" s="63"/>
      <c r="B361" s="63"/>
      <c r="C361" s="63"/>
      <c r="D361" s="63"/>
      <c r="E361" s="11"/>
      <c r="G361" s="63"/>
      <c r="H361" s="63"/>
      <c r="I361" s="63"/>
    </row>
    <row r="362" spans="1:9" x14ac:dyDescent="0.2">
      <c r="A362" s="63"/>
      <c r="B362" s="63"/>
      <c r="C362" s="63"/>
      <c r="D362" s="63"/>
      <c r="E362" s="11"/>
      <c r="G362" s="63"/>
      <c r="H362" s="63"/>
      <c r="I362" s="63"/>
    </row>
    <row r="363" spans="1:9" x14ac:dyDescent="0.2">
      <c r="A363" s="63"/>
      <c r="B363" s="63"/>
      <c r="C363" s="63"/>
      <c r="D363" s="63"/>
      <c r="E363" s="11"/>
      <c r="G363" s="63"/>
      <c r="H363" s="63"/>
      <c r="I363" s="63"/>
    </row>
    <row r="364" spans="1:9" x14ac:dyDescent="0.2">
      <c r="A364" s="63"/>
      <c r="B364" s="63"/>
      <c r="C364" s="63"/>
      <c r="D364" s="63"/>
      <c r="E364" s="11"/>
      <c r="G364" s="63"/>
      <c r="H364" s="63"/>
      <c r="I364" s="63"/>
    </row>
    <row r="365" spans="1:9" x14ac:dyDescent="0.2">
      <c r="A365" s="63"/>
      <c r="B365" s="63"/>
      <c r="C365" s="63"/>
      <c r="D365" s="63"/>
      <c r="E365" s="11"/>
      <c r="G365" s="63"/>
      <c r="H365" s="63"/>
      <c r="I365" s="63"/>
    </row>
    <row r="366" spans="1:9" x14ac:dyDescent="0.2">
      <c r="A366" s="63"/>
      <c r="B366" s="63"/>
      <c r="C366" s="63"/>
      <c r="D366" s="63"/>
      <c r="E366" s="11"/>
      <c r="G366" s="63"/>
      <c r="H366" s="63"/>
      <c r="I366" s="63"/>
    </row>
    <row r="367" spans="1:9" x14ac:dyDescent="0.2">
      <c r="A367" s="63"/>
      <c r="B367" s="63"/>
      <c r="C367" s="63"/>
      <c r="D367" s="63"/>
      <c r="E367" s="11"/>
      <c r="G367" s="63"/>
      <c r="H367" s="63"/>
      <c r="I367" s="63"/>
    </row>
    <row r="368" spans="1:9" x14ac:dyDescent="0.2">
      <c r="A368" s="63"/>
      <c r="B368" s="63"/>
      <c r="C368" s="63"/>
      <c r="D368" s="63"/>
      <c r="E368" s="11"/>
      <c r="G368" s="63"/>
      <c r="H368" s="63"/>
      <c r="I368" s="63"/>
    </row>
    <row r="369" spans="1:9" x14ac:dyDescent="0.2">
      <c r="A369" s="63"/>
      <c r="B369" s="63"/>
      <c r="C369" s="63"/>
      <c r="D369" s="63"/>
      <c r="E369" s="11"/>
      <c r="G369" s="63"/>
      <c r="H369" s="63"/>
      <c r="I369" s="63"/>
    </row>
    <row r="370" spans="1:9" x14ac:dyDescent="0.2">
      <c r="A370" s="63"/>
      <c r="B370" s="63"/>
      <c r="C370" s="63"/>
      <c r="D370" s="63"/>
      <c r="E370" s="11"/>
      <c r="G370" s="63"/>
      <c r="H370" s="63"/>
      <c r="I370" s="63"/>
    </row>
    <row r="371" spans="1:9" x14ac:dyDescent="0.2">
      <c r="A371" s="63"/>
      <c r="B371" s="63"/>
      <c r="C371" s="63"/>
      <c r="D371" s="63"/>
      <c r="E371" s="11"/>
      <c r="G371" s="63"/>
      <c r="H371" s="63"/>
      <c r="I371" s="63"/>
    </row>
    <row r="372" spans="1:9" x14ac:dyDescent="0.2">
      <c r="A372" s="63"/>
      <c r="B372" s="63"/>
      <c r="C372" s="63"/>
      <c r="D372" s="63"/>
      <c r="E372" s="11"/>
      <c r="G372" s="63"/>
      <c r="H372" s="63"/>
      <c r="I372" s="63"/>
    </row>
    <row r="373" spans="1:9" x14ac:dyDescent="0.2">
      <c r="A373" s="63"/>
      <c r="B373" s="63"/>
      <c r="C373" s="63"/>
      <c r="D373" s="63"/>
      <c r="E373" s="11"/>
      <c r="G373" s="63"/>
      <c r="H373" s="63"/>
      <c r="I373" s="63"/>
    </row>
    <row r="374" spans="1:9" x14ac:dyDescent="0.2">
      <c r="A374" s="63"/>
      <c r="B374" s="63"/>
      <c r="C374" s="63"/>
      <c r="D374" s="63"/>
      <c r="E374" s="11"/>
      <c r="G374" s="63"/>
      <c r="H374" s="63"/>
      <c r="I374" s="63"/>
    </row>
    <row r="375" spans="1:9" x14ac:dyDescent="0.2">
      <c r="A375" s="63"/>
      <c r="B375" s="63"/>
      <c r="C375" s="63"/>
      <c r="D375" s="63"/>
      <c r="E375" s="11"/>
      <c r="G375" s="63"/>
      <c r="H375" s="63"/>
      <c r="I375" s="63"/>
    </row>
    <row r="376" spans="1:9" x14ac:dyDescent="0.2">
      <c r="A376" s="63"/>
      <c r="B376" s="63"/>
      <c r="C376" s="63"/>
      <c r="D376" s="63"/>
      <c r="E376" s="11"/>
      <c r="G376" s="63"/>
      <c r="H376" s="63"/>
      <c r="I376" s="63"/>
    </row>
  </sheetData>
  <mergeCells count="1">
    <mergeCell ref="A1:F1"/>
  </mergeCells>
  <conditionalFormatting sqref="F2:F3 F5:F137">
    <cfRule type="cellIs" dxfId="65" priority="3" stopIfTrue="1" operator="between">
      <formula>0.009</formula>
      <formula>-0.009</formula>
    </cfRule>
  </conditionalFormatting>
  <conditionalFormatting sqref="F275:F65536">
    <cfRule type="cellIs" dxfId="64" priority="1" stopIfTrue="1" operator="between">
      <formula>0.009</formula>
      <formula>-0.009</formula>
    </cfRule>
  </conditionalFormatting>
  <conditionalFormatting sqref="F139:G174">
    <cfRule type="cellIs" dxfId="63" priority="2" stopIfTrue="1" operator="between">
      <formula>0.009</formula>
      <formula>-0.009</formula>
    </cfRule>
  </conditionalFormatting>
  <hyperlinks>
    <hyperlink ref="A139"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54"/>
  <sheetViews>
    <sheetView workbookViewId="0">
      <selection sqref="A1:F1"/>
    </sheetView>
  </sheetViews>
  <sheetFormatPr defaultColWidth="9.109375" defaultRowHeight="10.199999999999999" x14ac:dyDescent="0.2"/>
  <cols>
    <col min="1" max="1" width="38.6640625" style="7" bestFit="1" customWidth="1"/>
    <col min="2" max="2" width="37"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7" s="1" customFormat="1" ht="13.8" x14ac:dyDescent="0.2">
      <c r="A1" s="105" t="s">
        <v>14</v>
      </c>
      <c r="B1" s="106"/>
      <c r="C1" s="106"/>
      <c r="D1" s="106"/>
      <c r="E1" s="106"/>
      <c r="F1" s="106"/>
    </row>
    <row r="2" spans="1:7" s="1" customFormat="1" ht="11.4" x14ac:dyDescent="0.2">
      <c r="E2" s="5"/>
      <c r="F2" s="9"/>
    </row>
    <row r="3" spans="1:7" s="1" customFormat="1" ht="12" x14ac:dyDescent="0.2">
      <c r="A3" s="8" t="s">
        <v>7</v>
      </c>
      <c r="B3" s="2"/>
      <c r="C3" s="3"/>
      <c r="D3" s="3"/>
      <c r="E3" s="4"/>
      <c r="F3" s="9"/>
    </row>
    <row r="4" spans="1:7" s="1" customFormat="1" ht="26.25" customHeight="1" x14ac:dyDescent="0.2">
      <c r="A4" s="6" t="s">
        <v>2</v>
      </c>
      <c r="B4" s="6" t="s">
        <v>0</v>
      </c>
      <c r="C4" s="13" t="s">
        <v>4</v>
      </c>
      <c r="D4" s="13" t="s">
        <v>1</v>
      </c>
      <c r="E4" s="52" t="s">
        <v>6</v>
      </c>
      <c r="F4" s="12" t="s">
        <v>3</v>
      </c>
      <c r="G4" s="57" t="s">
        <v>5</v>
      </c>
    </row>
    <row r="5" spans="1:7" x14ac:dyDescent="0.2">
      <c r="A5" s="16" t="s">
        <v>124</v>
      </c>
      <c r="B5" s="17"/>
      <c r="C5" s="17"/>
      <c r="D5" s="17"/>
      <c r="E5" s="18"/>
      <c r="F5" s="19"/>
      <c r="G5" s="19"/>
    </row>
    <row r="6" spans="1:7" x14ac:dyDescent="0.2">
      <c r="A6" s="20" t="s">
        <v>21</v>
      </c>
      <c r="B6" s="21"/>
      <c r="C6" s="21"/>
      <c r="D6" s="21"/>
      <c r="E6" s="22"/>
      <c r="F6" s="23"/>
      <c r="G6" s="23"/>
    </row>
    <row r="7" spans="1:7" x14ac:dyDescent="0.2">
      <c r="A7" s="21" t="s">
        <v>143</v>
      </c>
      <c r="B7" s="21" t="s">
        <v>142</v>
      </c>
      <c r="C7" s="21" t="s">
        <v>127</v>
      </c>
      <c r="D7" s="24">
        <v>3948707</v>
      </c>
      <c r="E7" s="22">
        <v>50124.886659999996</v>
      </c>
      <c r="F7" s="23">
        <v>5.9812300685261102</v>
      </c>
      <c r="G7" s="23"/>
    </row>
    <row r="8" spans="1:7" x14ac:dyDescent="0.2">
      <c r="A8" s="21" t="s">
        <v>145</v>
      </c>
      <c r="B8" s="21" t="s">
        <v>144</v>
      </c>
      <c r="C8" s="21" t="s">
        <v>127</v>
      </c>
      <c r="D8" s="24">
        <v>4981006</v>
      </c>
      <c r="E8" s="22">
        <v>48923.440929999997</v>
      </c>
      <c r="F8" s="23">
        <v>5.8378656879795301</v>
      </c>
      <c r="G8" s="23"/>
    </row>
    <row r="9" spans="1:7" x14ac:dyDescent="0.2">
      <c r="A9" s="21" t="s">
        <v>137</v>
      </c>
      <c r="B9" s="21" t="s">
        <v>136</v>
      </c>
      <c r="C9" s="21" t="s">
        <v>138</v>
      </c>
      <c r="D9" s="24">
        <v>1661519</v>
      </c>
      <c r="E9" s="22">
        <v>26092.49438</v>
      </c>
      <c r="F9" s="23">
        <v>3.11352747801913</v>
      </c>
      <c r="G9" s="23"/>
    </row>
    <row r="10" spans="1:7" x14ac:dyDescent="0.2">
      <c r="A10" s="21" t="s">
        <v>386</v>
      </c>
      <c r="B10" s="21" t="s">
        <v>385</v>
      </c>
      <c r="C10" s="21" t="s">
        <v>186</v>
      </c>
      <c r="D10" s="24">
        <v>1289735</v>
      </c>
      <c r="E10" s="22">
        <v>24685.527900000001</v>
      </c>
      <c r="F10" s="23">
        <v>2.9456390142971798</v>
      </c>
      <c r="G10" s="23"/>
    </row>
    <row r="11" spans="1:7" x14ac:dyDescent="0.2">
      <c r="A11" s="21" t="s">
        <v>134</v>
      </c>
      <c r="B11" s="21" t="s">
        <v>133</v>
      </c>
      <c r="C11" s="21" t="s">
        <v>135</v>
      </c>
      <c r="D11" s="24">
        <v>1158502</v>
      </c>
      <c r="E11" s="22">
        <v>24393.418109999999</v>
      </c>
      <c r="F11" s="23">
        <v>2.91078255923704</v>
      </c>
      <c r="G11" s="23"/>
    </row>
    <row r="12" spans="1:7" x14ac:dyDescent="0.2">
      <c r="A12" s="21" t="s">
        <v>152</v>
      </c>
      <c r="B12" s="21" t="s">
        <v>151</v>
      </c>
      <c r="C12" s="21" t="s">
        <v>153</v>
      </c>
      <c r="D12" s="24">
        <v>637966</v>
      </c>
      <c r="E12" s="22">
        <v>23663.434870000001</v>
      </c>
      <c r="F12" s="23">
        <v>2.8236761736560698</v>
      </c>
      <c r="G12" s="23"/>
    </row>
    <row r="13" spans="1:7" x14ac:dyDescent="0.2">
      <c r="A13" s="21" t="s">
        <v>214</v>
      </c>
      <c r="B13" s="21" t="s">
        <v>213</v>
      </c>
      <c r="C13" s="21" t="s">
        <v>189</v>
      </c>
      <c r="D13" s="24">
        <v>531519</v>
      </c>
      <c r="E13" s="22">
        <v>23326.77435</v>
      </c>
      <c r="F13" s="23">
        <v>2.7835036334412999</v>
      </c>
      <c r="G13" s="23"/>
    </row>
    <row r="14" spans="1:7" x14ac:dyDescent="0.2">
      <c r="A14" s="21" t="s">
        <v>397</v>
      </c>
      <c r="B14" s="21" t="s">
        <v>396</v>
      </c>
      <c r="C14" s="21" t="s">
        <v>141</v>
      </c>
      <c r="D14" s="24">
        <v>814231</v>
      </c>
      <c r="E14" s="22">
        <v>22726.81567</v>
      </c>
      <c r="F14" s="23">
        <v>2.7119126307318102</v>
      </c>
      <c r="G14" s="23"/>
    </row>
    <row r="15" spans="1:7" x14ac:dyDescent="0.2">
      <c r="A15" s="21" t="s">
        <v>399</v>
      </c>
      <c r="B15" s="21" t="s">
        <v>398</v>
      </c>
      <c r="C15" s="21" t="s">
        <v>127</v>
      </c>
      <c r="D15" s="24">
        <v>25878858</v>
      </c>
      <c r="E15" s="22">
        <v>22154.890329999998</v>
      </c>
      <c r="F15" s="23">
        <v>2.6436667499228701</v>
      </c>
      <c r="G15" s="23"/>
    </row>
    <row r="16" spans="1:7" x14ac:dyDescent="0.2">
      <c r="A16" s="21" t="s">
        <v>158</v>
      </c>
      <c r="B16" s="21" t="s">
        <v>157</v>
      </c>
      <c r="C16" s="21" t="s">
        <v>159</v>
      </c>
      <c r="D16" s="24">
        <v>6333312</v>
      </c>
      <c r="E16" s="22">
        <v>20871.429700000001</v>
      </c>
      <c r="F16" s="23">
        <v>2.4905158138619701</v>
      </c>
      <c r="G16" s="23"/>
    </row>
    <row r="17" spans="1:7" x14ac:dyDescent="0.2">
      <c r="A17" s="21" t="s">
        <v>229</v>
      </c>
      <c r="B17" s="21" t="s">
        <v>228</v>
      </c>
      <c r="C17" s="21" t="s">
        <v>210</v>
      </c>
      <c r="D17" s="24">
        <v>12833401</v>
      </c>
      <c r="E17" s="22">
        <v>20438.474429999998</v>
      </c>
      <c r="F17" s="23">
        <v>2.4388527528197299</v>
      </c>
      <c r="G17" s="23"/>
    </row>
    <row r="18" spans="1:7" x14ac:dyDescent="0.2">
      <c r="A18" s="21" t="s">
        <v>167</v>
      </c>
      <c r="B18" s="21" t="s">
        <v>166</v>
      </c>
      <c r="C18" s="21" t="s">
        <v>168</v>
      </c>
      <c r="D18" s="24">
        <v>1086314</v>
      </c>
      <c r="E18" s="22">
        <v>19831.748380000001</v>
      </c>
      <c r="F18" s="23">
        <v>2.3664542231585299</v>
      </c>
      <c r="G18" s="23"/>
    </row>
    <row r="19" spans="1:7" x14ac:dyDescent="0.2">
      <c r="A19" s="21" t="s">
        <v>173</v>
      </c>
      <c r="B19" s="21" t="s">
        <v>172</v>
      </c>
      <c r="C19" s="21" t="s">
        <v>174</v>
      </c>
      <c r="D19" s="24">
        <v>2560258</v>
      </c>
      <c r="E19" s="22">
        <v>19198.09461</v>
      </c>
      <c r="F19" s="23">
        <v>2.29084250142304</v>
      </c>
      <c r="G19" s="23"/>
    </row>
    <row r="20" spans="1:7" x14ac:dyDescent="0.2">
      <c r="A20" s="21" t="s">
        <v>272</v>
      </c>
      <c r="B20" s="21" t="s">
        <v>271</v>
      </c>
      <c r="C20" s="21" t="s">
        <v>183</v>
      </c>
      <c r="D20" s="24">
        <v>3327003</v>
      </c>
      <c r="E20" s="22">
        <v>19140.24826</v>
      </c>
      <c r="F20" s="23">
        <v>2.2839398957309598</v>
      </c>
      <c r="G20" s="23"/>
    </row>
    <row r="21" spans="1:7" x14ac:dyDescent="0.2">
      <c r="A21" s="21" t="s">
        <v>149</v>
      </c>
      <c r="B21" s="21" t="s">
        <v>148</v>
      </c>
      <c r="C21" s="21" t="s">
        <v>150</v>
      </c>
      <c r="D21" s="24">
        <v>6694779</v>
      </c>
      <c r="E21" s="22">
        <v>18614.833009999998</v>
      </c>
      <c r="F21" s="23">
        <v>2.2212439037563798</v>
      </c>
      <c r="G21" s="23"/>
    </row>
    <row r="22" spans="1:7" x14ac:dyDescent="0.2">
      <c r="A22" s="21" t="s">
        <v>201</v>
      </c>
      <c r="B22" s="21" t="s">
        <v>200</v>
      </c>
      <c r="C22" s="21" t="s">
        <v>153</v>
      </c>
      <c r="D22" s="24">
        <v>103685</v>
      </c>
      <c r="E22" s="22">
        <v>17312.284449999999</v>
      </c>
      <c r="F22" s="23">
        <v>2.0658152707575002</v>
      </c>
      <c r="G22" s="23"/>
    </row>
    <row r="23" spans="1:7" x14ac:dyDescent="0.2">
      <c r="A23" s="21" t="s">
        <v>182</v>
      </c>
      <c r="B23" s="21" t="s">
        <v>181</v>
      </c>
      <c r="C23" s="21" t="s">
        <v>183</v>
      </c>
      <c r="D23" s="24">
        <v>253035</v>
      </c>
      <c r="E23" s="22">
        <v>16161.345450000001</v>
      </c>
      <c r="F23" s="23">
        <v>1.92847768432994</v>
      </c>
      <c r="G23" s="23"/>
    </row>
    <row r="24" spans="1:7" x14ac:dyDescent="0.2">
      <c r="A24" s="21" t="s">
        <v>695</v>
      </c>
      <c r="B24" s="21" t="s">
        <v>694</v>
      </c>
      <c r="C24" s="21" t="s">
        <v>186</v>
      </c>
      <c r="D24" s="24">
        <v>392317</v>
      </c>
      <c r="E24" s="22">
        <v>15761.33548</v>
      </c>
      <c r="F24" s="23">
        <v>1.88074587245567</v>
      </c>
      <c r="G24" s="23"/>
    </row>
    <row r="25" spans="1:7" x14ac:dyDescent="0.2">
      <c r="A25" s="21" t="s">
        <v>185</v>
      </c>
      <c r="B25" s="21" t="s">
        <v>184</v>
      </c>
      <c r="C25" s="21" t="s">
        <v>186</v>
      </c>
      <c r="D25" s="24">
        <v>1288353</v>
      </c>
      <c r="E25" s="22">
        <v>15702.44636</v>
      </c>
      <c r="F25" s="23">
        <v>1.87371883661134</v>
      </c>
      <c r="G25" s="23"/>
    </row>
    <row r="26" spans="1:7" x14ac:dyDescent="0.2">
      <c r="A26" s="21" t="s">
        <v>575</v>
      </c>
      <c r="B26" s="21" t="s">
        <v>574</v>
      </c>
      <c r="C26" s="21" t="s">
        <v>576</v>
      </c>
      <c r="D26" s="24">
        <v>2113227</v>
      </c>
      <c r="E26" s="22">
        <v>15493.123750000001</v>
      </c>
      <c r="F26" s="23">
        <v>1.8487410905777799</v>
      </c>
      <c r="G26" s="23"/>
    </row>
    <row r="27" spans="1:7" x14ac:dyDescent="0.2">
      <c r="A27" s="21" t="s">
        <v>545</v>
      </c>
      <c r="B27" s="21" t="s">
        <v>544</v>
      </c>
      <c r="C27" s="21" t="s">
        <v>141</v>
      </c>
      <c r="D27" s="24">
        <v>837502</v>
      </c>
      <c r="E27" s="22">
        <v>14465.33454</v>
      </c>
      <c r="F27" s="23">
        <v>1.72609854439793</v>
      </c>
      <c r="G27" s="23"/>
    </row>
    <row r="28" spans="1:7" x14ac:dyDescent="0.2">
      <c r="A28" s="21" t="s">
        <v>573</v>
      </c>
      <c r="B28" s="21" t="s">
        <v>572</v>
      </c>
      <c r="C28" s="21" t="s">
        <v>162</v>
      </c>
      <c r="D28" s="24">
        <v>2288570</v>
      </c>
      <c r="E28" s="22">
        <v>14117.04405</v>
      </c>
      <c r="F28" s="23">
        <v>1.6845382399228299</v>
      </c>
      <c r="G28" s="23"/>
    </row>
    <row r="29" spans="1:7" x14ac:dyDescent="0.2">
      <c r="A29" s="21" t="s">
        <v>697</v>
      </c>
      <c r="B29" s="21" t="s">
        <v>696</v>
      </c>
      <c r="C29" s="21" t="s">
        <v>414</v>
      </c>
      <c r="D29" s="24">
        <v>1431787</v>
      </c>
      <c r="E29" s="22">
        <v>13569.045400000001</v>
      </c>
      <c r="F29" s="23">
        <v>1.61914744861541</v>
      </c>
      <c r="G29" s="23"/>
    </row>
    <row r="30" spans="1:7" x14ac:dyDescent="0.2">
      <c r="A30" s="21" t="s">
        <v>155</v>
      </c>
      <c r="B30" s="21" t="s">
        <v>154</v>
      </c>
      <c r="C30" s="21" t="s">
        <v>156</v>
      </c>
      <c r="D30" s="24">
        <v>113843</v>
      </c>
      <c r="E30" s="22">
        <v>13415.259120000001</v>
      </c>
      <c r="F30" s="23">
        <v>1.6007966615442699</v>
      </c>
      <c r="G30" s="23"/>
    </row>
    <row r="31" spans="1:7" x14ac:dyDescent="0.2">
      <c r="A31" s="21" t="s">
        <v>310</v>
      </c>
      <c r="B31" s="21" t="s">
        <v>309</v>
      </c>
      <c r="C31" s="21" t="s">
        <v>127</v>
      </c>
      <c r="D31" s="24">
        <v>3993038</v>
      </c>
      <c r="E31" s="22">
        <v>12610.013999999999</v>
      </c>
      <c r="F31" s="23">
        <v>1.50470953506462</v>
      </c>
      <c r="G31" s="23"/>
    </row>
    <row r="32" spans="1:7" x14ac:dyDescent="0.2">
      <c r="A32" s="21" t="s">
        <v>194</v>
      </c>
      <c r="B32" s="21" t="s">
        <v>193</v>
      </c>
      <c r="C32" s="21" t="s">
        <v>162</v>
      </c>
      <c r="D32" s="24">
        <v>649673</v>
      </c>
      <c r="E32" s="22">
        <v>12531.5425</v>
      </c>
      <c r="F32" s="23">
        <v>1.49534580126695</v>
      </c>
      <c r="G32" s="23"/>
    </row>
    <row r="33" spans="1:7" x14ac:dyDescent="0.2">
      <c r="A33" s="21" t="s">
        <v>196</v>
      </c>
      <c r="B33" s="21" t="s">
        <v>195</v>
      </c>
      <c r="C33" s="21" t="s">
        <v>197</v>
      </c>
      <c r="D33" s="24">
        <v>236227</v>
      </c>
      <c r="E33" s="22">
        <v>11951.905070000001</v>
      </c>
      <c r="F33" s="23">
        <v>1.4261796633228301</v>
      </c>
      <c r="G33" s="23"/>
    </row>
    <row r="34" spans="1:7" x14ac:dyDescent="0.2">
      <c r="A34" s="21" t="s">
        <v>212</v>
      </c>
      <c r="B34" s="21" t="s">
        <v>211</v>
      </c>
      <c r="C34" s="21" t="s">
        <v>165</v>
      </c>
      <c r="D34" s="24">
        <v>771388</v>
      </c>
      <c r="E34" s="22">
        <v>11614.01773</v>
      </c>
      <c r="F34" s="23">
        <v>1.38586073090327</v>
      </c>
      <c r="G34" s="23"/>
    </row>
    <row r="35" spans="1:7" x14ac:dyDescent="0.2">
      <c r="A35" s="21" t="s">
        <v>508</v>
      </c>
      <c r="B35" s="21" t="s">
        <v>507</v>
      </c>
      <c r="C35" s="21" t="s">
        <v>225</v>
      </c>
      <c r="D35" s="24">
        <v>1445260</v>
      </c>
      <c r="E35" s="22">
        <v>11491.98489</v>
      </c>
      <c r="F35" s="23">
        <v>1.3712989724517</v>
      </c>
      <c r="G35" s="23"/>
    </row>
    <row r="36" spans="1:7" x14ac:dyDescent="0.2">
      <c r="A36" s="21" t="s">
        <v>504</v>
      </c>
      <c r="B36" s="21" t="s">
        <v>503</v>
      </c>
      <c r="C36" s="21" t="s">
        <v>165</v>
      </c>
      <c r="D36" s="24">
        <v>2533367</v>
      </c>
      <c r="E36" s="22">
        <v>11486.285980000001</v>
      </c>
      <c r="F36" s="23">
        <v>1.37061894115145</v>
      </c>
      <c r="G36" s="23"/>
    </row>
    <row r="37" spans="1:7" x14ac:dyDescent="0.2">
      <c r="A37" s="21" t="s">
        <v>541</v>
      </c>
      <c r="B37" s="21" t="s">
        <v>540</v>
      </c>
      <c r="C37" s="21" t="s">
        <v>141</v>
      </c>
      <c r="D37" s="24">
        <v>1148909</v>
      </c>
      <c r="E37" s="22">
        <v>11155.90639</v>
      </c>
      <c r="F37" s="23">
        <v>1.33119588267874</v>
      </c>
      <c r="G37" s="23"/>
    </row>
    <row r="38" spans="1:7" x14ac:dyDescent="0.2">
      <c r="A38" s="21" t="s">
        <v>591</v>
      </c>
      <c r="B38" s="21" t="s">
        <v>590</v>
      </c>
      <c r="C38" s="21" t="s">
        <v>127</v>
      </c>
      <c r="D38" s="24">
        <v>20280216</v>
      </c>
      <c r="E38" s="22">
        <v>10746.48646</v>
      </c>
      <c r="F38" s="23">
        <v>1.28234121269055</v>
      </c>
      <c r="G38" s="23"/>
    </row>
    <row r="39" spans="1:7" x14ac:dyDescent="0.2">
      <c r="A39" s="21" t="s">
        <v>699</v>
      </c>
      <c r="B39" s="21" t="s">
        <v>698</v>
      </c>
      <c r="C39" s="21" t="s">
        <v>165</v>
      </c>
      <c r="D39" s="24">
        <v>6154389</v>
      </c>
      <c r="E39" s="22">
        <v>10598.4733</v>
      </c>
      <c r="F39" s="23">
        <v>1.26467931214333</v>
      </c>
      <c r="G39" s="23"/>
    </row>
    <row r="40" spans="1:7" x14ac:dyDescent="0.2">
      <c r="A40" s="21" t="s">
        <v>490</v>
      </c>
      <c r="B40" s="21" t="s">
        <v>489</v>
      </c>
      <c r="C40" s="21" t="s">
        <v>220</v>
      </c>
      <c r="D40" s="24">
        <v>1376068</v>
      </c>
      <c r="E40" s="22">
        <v>10534.48857</v>
      </c>
      <c r="F40" s="23">
        <v>1.25704423470967</v>
      </c>
      <c r="G40" s="23"/>
    </row>
    <row r="41" spans="1:7" x14ac:dyDescent="0.2">
      <c r="A41" s="21" t="s">
        <v>701</v>
      </c>
      <c r="B41" s="21" t="s">
        <v>700</v>
      </c>
      <c r="C41" s="21" t="s">
        <v>153</v>
      </c>
      <c r="D41" s="24">
        <v>282218</v>
      </c>
      <c r="E41" s="22">
        <v>10497.945159999999</v>
      </c>
      <c r="F41" s="23">
        <v>1.2526836354691899</v>
      </c>
      <c r="G41" s="23"/>
    </row>
    <row r="42" spans="1:7" x14ac:dyDescent="0.2">
      <c r="A42" s="21" t="s">
        <v>703</v>
      </c>
      <c r="B42" s="21" t="s">
        <v>702</v>
      </c>
      <c r="C42" s="21" t="s">
        <v>135</v>
      </c>
      <c r="D42" s="24">
        <v>571819</v>
      </c>
      <c r="E42" s="22">
        <v>10437.41221</v>
      </c>
      <c r="F42" s="23">
        <v>1.24546044705318</v>
      </c>
      <c r="G42" s="23"/>
    </row>
    <row r="43" spans="1:7" x14ac:dyDescent="0.2">
      <c r="A43" s="21" t="s">
        <v>593</v>
      </c>
      <c r="B43" s="21" t="s">
        <v>592</v>
      </c>
      <c r="C43" s="21" t="s">
        <v>232</v>
      </c>
      <c r="D43" s="24">
        <v>1563667</v>
      </c>
      <c r="E43" s="22">
        <v>10337.402539999999</v>
      </c>
      <c r="F43" s="23">
        <v>1.2335266376182601</v>
      </c>
      <c r="G43" s="23"/>
    </row>
    <row r="44" spans="1:7" x14ac:dyDescent="0.2">
      <c r="A44" s="21" t="s">
        <v>705</v>
      </c>
      <c r="B44" s="21" t="s">
        <v>704</v>
      </c>
      <c r="C44" s="21" t="s">
        <v>165</v>
      </c>
      <c r="D44" s="24">
        <v>456597</v>
      </c>
      <c r="E44" s="22">
        <v>10029.153109999999</v>
      </c>
      <c r="F44" s="23">
        <v>1.1967442949103699</v>
      </c>
      <c r="G44" s="23"/>
    </row>
    <row r="45" spans="1:7" x14ac:dyDescent="0.2">
      <c r="A45" s="21" t="s">
        <v>320</v>
      </c>
      <c r="B45" s="21" t="s">
        <v>319</v>
      </c>
      <c r="C45" s="21" t="s">
        <v>135</v>
      </c>
      <c r="D45" s="24">
        <v>2314234</v>
      </c>
      <c r="E45" s="22">
        <v>9690.8548750000009</v>
      </c>
      <c r="F45" s="23">
        <v>1.15637633180581</v>
      </c>
      <c r="G45" s="23"/>
    </row>
    <row r="46" spans="1:7" x14ac:dyDescent="0.2">
      <c r="A46" s="21" t="s">
        <v>278</v>
      </c>
      <c r="B46" s="21" t="s">
        <v>277</v>
      </c>
      <c r="C46" s="21" t="s">
        <v>162</v>
      </c>
      <c r="D46" s="24">
        <v>1328885</v>
      </c>
      <c r="E46" s="22">
        <v>8651.0413499999995</v>
      </c>
      <c r="F46" s="23">
        <v>1.03229896553511</v>
      </c>
      <c r="G46" s="23"/>
    </row>
    <row r="47" spans="1:7" x14ac:dyDescent="0.2">
      <c r="A47" s="21" t="s">
        <v>633</v>
      </c>
      <c r="B47" s="21" t="s">
        <v>632</v>
      </c>
      <c r="C47" s="21" t="s">
        <v>168</v>
      </c>
      <c r="D47" s="24">
        <v>3211344</v>
      </c>
      <c r="E47" s="22">
        <v>7685.7095950000003</v>
      </c>
      <c r="F47" s="23">
        <v>0.91710925232391605</v>
      </c>
      <c r="G47" s="23"/>
    </row>
    <row r="48" spans="1:7" x14ac:dyDescent="0.2">
      <c r="A48" s="21" t="s">
        <v>539</v>
      </c>
      <c r="B48" s="21" t="s">
        <v>538</v>
      </c>
      <c r="C48" s="21" t="s">
        <v>141</v>
      </c>
      <c r="D48" s="24">
        <v>1073957</v>
      </c>
      <c r="E48" s="22">
        <v>7556.8984309999996</v>
      </c>
      <c r="F48" s="23">
        <v>0.90173865981754897</v>
      </c>
      <c r="G48" s="23"/>
    </row>
    <row r="49" spans="1:7" x14ac:dyDescent="0.2">
      <c r="A49" s="21" t="s">
        <v>707</v>
      </c>
      <c r="B49" s="21" t="s">
        <v>706</v>
      </c>
      <c r="C49" s="21" t="s">
        <v>165</v>
      </c>
      <c r="D49" s="24">
        <v>1881179</v>
      </c>
      <c r="E49" s="22">
        <v>7409.9640810000001</v>
      </c>
      <c r="F49" s="23">
        <v>0.88420548995163795</v>
      </c>
      <c r="G49" s="23"/>
    </row>
    <row r="50" spans="1:7" x14ac:dyDescent="0.2">
      <c r="A50" s="21" t="s">
        <v>265</v>
      </c>
      <c r="B50" s="21" t="s">
        <v>264</v>
      </c>
      <c r="C50" s="21" t="s">
        <v>165</v>
      </c>
      <c r="D50" s="24">
        <v>437079</v>
      </c>
      <c r="E50" s="22">
        <v>6605.5749269999997</v>
      </c>
      <c r="F50" s="23">
        <v>0.78822050294636103</v>
      </c>
      <c r="G50" s="23"/>
    </row>
    <row r="51" spans="1:7" x14ac:dyDescent="0.2">
      <c r="A51" s="21" t="s">
        <v>547</v>
      </c>
      <c r="B51" s="21" t="s">
        <v>546</v>
      </c>
      <c r="C51" s="21" t="s">
        <v>374</v>
      </c>
      <c r="D51" s="24">
        <v>362441</v>
      </c>
      <c r="E51" s="22">
        <v>6521.7633539999997</v>
      </c>
      <c r="F51" s="23">
        <v>0.778219556631641</v>
      </c>
      <c r="G51" s="23"/>
    </row>
    <row r="52" spans="1:7" x14ac:dyDescent="0.2">
      <c r="A52" s="21" t="s">
        <v>709</v>
      </c>
      <c r="B52" s="21" t="s">
        <v>708</v>
      </c>
      <c r="C52" s="21" t="s">
        <v>186</v>
      </c>
      <c r="D52" s="24">
        <v>243679</v>
      </c>
      <c r="E52" s="22">
        <v>6337.6034319999999</v>
      </c>
      <c r="F52" s="23">
        <v>0.75624438748352196</v>
      </c>
      <c r="G52" s="23"/>
    </row>
    <row r="53" spans="1:7" x14ac:dyDescent="0.2">
      <c r="A53" s="21" t="s">
        <v>582</v>
      </c>
      <c r="B53" s="21" t="s">
        <v>581</v>
      </c>
      <c r="C53" s="21" t="s">
        <v>414</v>
      </c>
      <c r="D53" s="24">
        <v>336107</v>
      </c>
      <c r="E53" s="22">
        <v>5820.3649189999996</v>
      </c>
      <c r="F53" s="23">
        <v>0.69452409737014498</v>
      </c>
      <c r="G53" s="23"/>
    </row>
    <row r="54" spans="1:7" x14ac:dyDescent="0.2">
      <c r="A54" s="21" t="s">
        <v>627</v>
      </c>
      <c r="B54" s="21" t="s">
        <v>626</v>
      </c>
      <c r="C54" s="21" t="s">
        <v>186</v>
      </c>
      <c r="D54" s="24">
        <v>712750</v>
      </c>
      <c r="E54" s="22">
        <v>5343.48675</v>
      </c>
      <c r="F54" s="23">
        <v>0.63761986808392401</v>
      </c>
      <c r="G54" s="23"/>
    </row>
    <row r="55" spans="1:7" x14ac:dyDescent="0.2">
      <c r="A55" s="21" t="s">
        <v>161</v>
      </c>
      <c r="B55" s="21" t="s">
        <v>160</v>
      </c>
      <c r="C55" s="21" t="s">
        <v>162</v>
      </c>
      <c r="D55" s="24">
        <v>72571</v>
      </c>
      <c r="E55" s="22">
        <v>5110.8126750000001</v>
      </c>
      <c r="F55" s="23">
        <v>0.609855672166708</v>
      </c>
      <c r="G55" s="23"/>
    </row>
    <row r="56" spans="1:7" x14ac:dyDescent="0.2">
      <c r="A56" s="21" t="s">
        <v>711</v>
      </c>
      <c r="B56" s="21" t="s">
        <v>710</v>
      </c>
      <c r="C56" s="21" t="s">
        <v>414</v>
      </c>
      <c r="D56" s="24">
        <v>3135785</v>
      </c>
      <c r="E56" s="22">
        <v>4653.5049399999998</v>
      </c>
      <c r="F56" s="23">
        <v>0.55528671535878504</v>
      </c>
      <c r="G56" s="23"/>
    </row>
    <row r="57" spans="1:7" x14ac:dyDescent="0.2">
      <c r="A57" s="21" t="s">
        <v>537</v>
      </c>
      <c r="B57" s="21" t="s">
        <v>536</v>
      </c>
      <c r="C57" s="21" t="s">
        <v>150</v>
      </c>
      <c r="D57" s="24">
        <v>1163302</v>
      </c>
      <c r="E57" s="22">
        <v>4493.2539749999996</v>
      </c>
      <c r="F57" s="23">
        <v>0.53616451969438605</v>
      </c>
      <c r="G57" s="23"/>
    </row>
    <row r="58" spans="1:7" x14ac:dyDescent="0.2">
      <c r="A58" s="21" t="s">
        <v>569</v>
      </c>
      <c r="B58" s="21" t="s">
        <v>568</v>
      </c>
      <c r="C58" s="21" t="s">
        <v>204</v>
      </c>
      <c r="D58" s="24">
        <v>434087</v>
      </c>
      <c r="E58" s="22">
        <v>3841.66995</v>
      </c>
      <c r="F58" s="23">
        <v>0.45841324239102399</v>
      </c>
      <c r="G58" s="23"/>
    </row>
    <row r="59" spans="1:7" x14ac:dyDescent="0.2">
      <c r="A59" s="21" t="s">
        <v>530</v>
      </c>
      <c r="B59" s="21" t="s">
        <v>529</v>
      </c>
      <c r="C59" s="21" t="s">
        <v>238</v>
      </c>
      <c r="D59" s="24">
        <v>660862</v>
      </c>
      <c r="E59" s="22">
        <v>2745.8816099999999</v>
      </c>
      <c r="F59" s="23">
        <v>0.32765659425323201</v>
      </c>
      <c r="G59" s="23"/>
    </row>
    <row r="60" spans="1:7" x14ac:dyDescent="0.2">
      <c r="A60" s="21" t="s">
        <v>713</v>
      </c>
      <c r="B60" s="21" t="s">
        <v>712</v>
      </c>
      <c r="C60" s="21" t="s">
        <v>153</v>
      </c>
      <c r="D60" s="24">
        <v>660862</v>
      </c>
      <c r="E60" s="22">
        <v>2427.6765569999998</v>
      </c>
      <c r="F60" s="23">
        <v>0.28968628134518598</v>
      </c>
      <c r="G60" s="23"/>
    </row>
    <row r="61" spans="1:7" x14ac:dyDescent="0.2">
      <c r="A61" s="21" t="s">
        <v>248</v>
      </c>
      <c r="B61" s="21" t="s">
        <v>247</v>
      </c>
      <c r="C61" s="21" t="s">
        <v>183</v>
      </c>
      <c r="D61" s="24">
        <v>116100</v>
      </c>
      <c r="E61" s="22">
        <v>1043.8551</v>
      </c>
      <c r="F61" s="23">
        <v>0.12455963349412801</v>
      </c>
      <c r="G61" s="23"/>
    </row>
    <row r="62" spans="1:7" x14ac:dyDescent="0.2">
      <c r="A62" s="21" t="s">
        <v>693</v>
      </c>
      <c r="B62" s="21" t="s">
        <v>692</v>
      </c>
      <c r="C62" s="21" t="s">
        <v>183</v>
      </c>
      <c r="D62" s="24">
        <v>528424</v>
      </c>
      <c r="E62" s="22">
        <v>1020.703798</v>
      </c>
      <c r="F62" s="23">
        <v>0.12179706837179299</v>
      </c>
      <c r="G62" s="23"/>
    </row>
    <row r="63" spans="1:7" x14ac:dyDescent="0.2">
      <c r="A63" s="21" t="s">
        <v>674</v>
      </c>
      <c r="B63" s="21" t="s">
        <v>673</v>
      </c>
      <c r="C63" s="21" t="s">
        <v>442</v>
      </c>
      <c r="D63" s="24">
        <v>345744</v>
      </c>
      <c r="E63" s="22">
        <v>822.87072000000001</v>
      </c>
      <c r="F63" s="23">
        <v>9.8190328615771996E-2</v>
      </c>
      <c r="G63" s="23"/>
    </row>
    <row r="64" spans="1:7" x14ac:dyDescent="0.2">
      <c r="A64" s="21" t="s">
        <v>715</v>
      </c>
      <c r="B64" s="21" t="s">
        <v>714</v>
      </c>
      <c r="C64" s="21" t="s">
        <v>186</v>
      </c>
      <c r="D64" s="24">
        <v>51500</v>
      </c>
      <c r="E64" s="22">
        <v>748.14049999999997</v>
      </c>
      <c r="F64" s="23">
        <v>8.9273028873561103E-2</v>
      </c>
      <c r="G64" s="23"/>
    </row>
    <row r="65" spans="1:9" x14ac:dyDescent="0.2">
      <c r="A65" s="21" t="s">
        <v>716</v>
      </c>
      <c r="B65" s="21" t="s">
        <v>1076</v>
      </c>
      <c r="C65" s="21" t="s">
        <v>153</v>
      </c>
      <c r="D65" s="24">
        <v>1128872</v>
      </c>
      <c r="E65" s="22">
        <v>114.98690190000001</v>
      </c>
      <c r="F65" s="23">
        <v>1.3720990928041001E-2</v>
      </c>
      <c r="G65" s="23"/>
    </row>
    <row r="66" spans="1:9" x14ac:dyDescent="0.2">
      <c r="A66" s="20" t="s">
        <v>30</v>
      </c>
      <c r="B66" s="20"/>
      <c r="C66" s="20"/>
      <c r="D66" s="20"/>
      <c r="E66" s="25">
        <f>SUM(E7:E65)</f>
        <v>774853.3665409002</v>
      </c>
      <c r="F66" s="26">
        <f>SUM(F7:F65)</f>
        <v>92.460583224650634</v>
      </c>
      <c r="G66" s="23"/>
      <c r="H66" s="14"/>
      <c r="I66" s="14"/>
    </row>
    <row r="67" spans="1:9" x14ac:dyDescent="0.2">
      <c r="A67" s="21"/>
      <c r="B67" s="21"/>
      <c r="C67" s="21"/>
      <c r="D67" s="21"/>
      <c r="E67" s="22"/>
      <c r="F67" s="23"/>
      <c r="G67" s="23"/>
    </row>
    <row r="68" spans="1:9" x14ac:dyDescent="0.2">
      <c r="A68" s="20" t="s">
        <v>370</v>
      </c>
      <c r="B68" s="21"/>
      <c r="C68" s="21"/>
      <c r="D68" s="21"/>
      <c r="E68" s="22"/>
      <c r="F68" s="23"/>
      <c r="G68" s="23"/>
    </row>
    <row r="69" spans="1:9" x14ac:dyDescent="0.2">
      <c r="A69" s="21"/>
      <c r="B69" s="21" t="s">
        <v>371</v>
      </c>
      <c r="C69" s="21" t="s">
        <v>220</v>
      </c>
      <c r="D69" s="24">
        <v>98000</v>
      </c>
      <c r="E69" s="22">
        <v>9.7999999999999997E-3</v>
      </c>
      <c r="F69" s="23">
        <v>1.16940024361854E-6</v>
      </c>
      <c r="G69" s="23"/>
    </row>
    <row r="70" spans="1:9" x14ac:dyDescent="0.2">
      <c r="A70" s="21"/>
      <c r="B70" s="21" t="s">
        <v>717</v>
      </c>
      <c r="C70" s="21" t="s">
        <v>374</v>
      </c>
      <c r="D70" s="24">
        <v>23815</v>
      </c>
      <c r="E70" s="22">
        <v>2.3814999999999999E-3</v>
      </c>
      <c r="F70" s="23">
        <v>2.8417619185485301E-7</v>
      </c>
      <c r="G70" s="23"/>
    </row>
    <row r="71" spans="1:9" x14ac:dyDescent="0.2">
      <c r="A71" s="20" t="s">
        <v>30</v>
      </c>
      <c r="B71" s="20"/>
      <c r="C71" s="20"/>
      <c r="D71" s="20"/>
      <c r="E71" s="25">
        <f>SUM(E68:E70)</f>
        <v>1.21815E-2</v>
      </c>
      <c r="F71" s="26">
        <f>SUM(F68:F70)</f>
        <v>1.4535764354733931E-6</v>
      </c>
      <c r="G71" s="23"/>
      <c r="H71" s="14"/>
      <c r="I71" s="14"/>
    </row>
    <row r="72" spans="1:9" x14ac:dyDescent="0.2">
      <c r="A72" s="21"/>
      <c r="B72" s="21"/>
      <c r="C72" s="21"/>
      <c r="D72" s="21"/>
      <c r="E72" s="22"/>
      <c r="F72" s="23"/>
      <c r="G72" s="23"/>
    </row>
    <row r="73" spans="1:9" x14ac:dyDescent="0.2">
      <c r="A73" s="20" t="s">
        <v>548</v>
      </c>
      <c r="B73" s="21"/>
      <c r="C73" s="21"/>
      <c r="D73" s="21"/>
      <c r="E73" s="22"/>
      <c r="F73" s="23"/>
      <c r="G73" s="23"/>
    </row>
    <row r="74" spans="1:9" x14ac:dyDescent="0.2">
      <c r="A74" s="21" t="s">
        <v>719</v>
      </c>
      <c r="B74" s="21" t="s">
        <v>718</v>
      </c>
      <c r="C74" s="21" t="s">
        <v>576</v>
      </c>
      <c r="D74" s="24">
        <v>234384</v>
      </c>
      <c r="E74" s="22">
        <v>28454.608459999999</v>
      </c>
      <c r="F74" s="23">
        <v>3.3953904148157399</v>
      </c>
      <c r="G74" s="20"/>
    </row>
    <row r="75" spans="1:9" x14ac:dyDescent="0.2">
      <c r="A75" s="20" t="s">
        <v>30</v>
      </c>
      <c r="B75" s="20"/>
      <c r="C75" s="20"/>
      <c r="D75" s="20"/>
      <c r="E75" s="25">
        <f>SUM(E73:E74)</f>
        <v>28454.608459999999</v>
      </c>
      <c r="F75" s="26">
        <f>SUM(F73:F74)</f>
        <v>3.3953904148157399</v>
      </c>
      <c r="G75" s="58"/>
      <c r="H75" s="14"/>
      <c r="I75" s="14"/>
    </row>
    <row r="76" spans="1:9" x14ac:dyDescent="0.2">
      <c r="A76" s="21"/>
      <c r="B76" s="21"/>
      <c r="C76" s="21"/>
      <c r="D76" s="21"/>
      <c r="E76" s="22"/>
      <c r="F76" s="23"/>
      <c r="G76" s="20"/>
    </row>
    <row r="77" spans="1:9" x14ac:dyDescent="0.2">
      <c r="A77" s="20" t="s">
        <v>31</v>
      </c>
      <c r="B77" s="21"/>
      <c r="C77" s="21"/>
      <c r="D77" s="21"/>
      <c r="E77" s="22"/>
      <c r="F77" s="23"/>
      <c r="G77" s="59"/>
    </row>
    <row r="78" spans="1:9" x14ac:dyDescent="0.2">
      <c r="A78" s="20" t="s">
        <v>38</v>
      </c>
      <c r="B78" s="21"/>
      <c r="C78" s="21"/>
      <c r="D78" s="21"/>
      <c r="E78" s="22"/>
      <c r="F78" s="23"/>
      <c r="G78" s="59"/>
    </row>
    <row r="79" spans="1:9" x14ac:dyDescent="0.2">
      <c r="A79" s="21" t="s">
        <v>121</v>
      </c>
      <c r="B79" s="21" t="s">
        <v>120</v>
      </c>
      <c r="C79" s="21" t="s">
        <v>40</v>
      </c>
      <c r="D79" s="24">
        <v>2500000</v>
      </c>
      <c r="E79" s="22">
        <v>2492.4724999999999</v>
      </c>
      <c r="F79" s="23">
        <v>0.29741815803188998</v>
      </c>
      <c r="G79" s="23">
        <v>5.2492000000000001</v>
      </c>
    </row>
    <row r="80" spans="1:9" x14ac:dyDescent="0.2">
      <c r="A80" s="20" t="s">
        <v>30</v>
      </c>
      <c r="B80" s="20"/>
      <c r="C80" s="20"/>
      <c r="D80" s="20"/>
      <c r="E80" s="25">
        <f>SUM(E78:E79)</f>
        <v>2492.4724999999999</v>
      </c>
      <c r="F80" s="26">
        <f>SUM(F78:F79)</f>
        <v>0.29741815803188998</v>
      </c>
      <c r="G80" s="20"/>
      <c r="H80" s="14"/>
      <c r="I80" s="14"/>
    </row>
    <row r="81" spans="1:9" x14ac:dyDescent="0.2">
      <c r="A81" s="21"/>
      <c r="B81" s="21"/>
      <c r="C81" s="21"/>
      <c r="D81" s="21"/>
      <c r="E81" s="22"/>
      <c r="F81" s="23"/>
      <c r="G81" s="20"/>
    </row>
    <row r="82" spans="1:9" x14ac:dyDescent="0.2">
      <c r="A82" s="20" t="s">
        <v>42</v>
      </c>
      <c r="B82" s="20"/>
      <c r="C82" s="20"/>
      <c r="D82" s="20"/>
      <c r="E82" s="25">
        <f>E66+E71+E75+E80</f>
        <v>805800.45968240022</v>
      </c>
      <c r="F82" s="26">
        <f>F66+F71+F75+F80</f>
        <v>96.153393251074689</v>
      </c>
      <c r="G82" s="20"/>
      <c r="H82" s="14"/>
      <c r="I82" s="14"/>
    </row>
    <row r="83" spans="1:9" x14ac:dyDescent="0.2">
      <c r="A83" s="20"/>
      <c r="B83" s="20"/>
      <c r="C83" s="20"/>
      <c r="D83" s="20"/>
      <c r="E83" s="25"/>
      <c r="F83" s="26"/>
      <c r="G83" s="20"/>
      <c r="H83" s="14"/>
      <c r="I83" s="14"/>
    </row>
    <row r="84" spans="1:9" x14ac:dyDescent="0.2">
      <c r="A84" s="20" t="s">
        <v>44</v>
      </c>
      <c r="B84" s="20"/>
      <c r="C84" s="20"/>
      <c r="D84" s="20"/>
      <c r="E84" s="25">
        <f>E86-(E66+E71+E75+E80)</f>
        <v>32235.965697099804</v>
      </c>
      <c r="F84" s="60">
        <f>F86-(F66+F71+F75+F80)</f>
        <v>3.8466067489253106</v>
      </c>
      <c r="G84" s="20"/>
      <c r="H84" s="14"/>
      <c r="I84" s="14"/>
    </row>
    <row r="85" spans="1:9" x14ac:dyDescent="0.2">
      <c r="A85" s="20"/>
      <c r="B85" s="20"/>
      <c r="C85" s="20"/>
      <c r="D85" s="20"/>
      <c r="E85" s="25"/>
      <c r="F85" s="60"/>
      <c r="G85" s="20"/>
      <c r="H85" s="14"/>
      <c r="I85" s="14"/>
    </row>
    <row r="86" spans="1:9" x14ac:dyDescent="0.2">
      <c r="A86" s="27" t="s">
        <v>43</v>
      </c>
      <c r="B86" s="27"/>
      <c r="C86" s="27"/>
      <c r="D86" s="27"/>
      <c r="E86" s="28">
        <v>838036.42537950003</v>
      </c>
      <c r="F86" s="29">
        <v>100</v>
      </c>
      <c r="G86" s="27"/>
      <c r="H86" s="14"/>
      <c r="I86" s="14"/>
    </row>
    <row r="87" spans="1:9" x14ac:dyDescent="0.2">
      <c r="F87" s="69" t="s">
        <v>860</v>
      </c>
    </row>
    <row r="88" spans="1:9" x14ac:dyDescent="0.2">
      <c r="A88" s="14" t="s">
        <v>46</v>
      </c>
    </row>
    <row r="89" spans="1:9" x14ac:dyDescent="0.2">
      <c r="A89" s="14" t="s">
        <v>378</v>
      </c>
    </row>
    <row r="91" spans="1:9" x14ac:dyDescent="0.2">
      <c r="A91" s="14" t="s">
        <v>47</v>
      </c>
    </row>
    <row r="92" spans="1:9" x14ac:dyDescent="0.2">
      <c r="A92" s="14" t="s">
        <v>48</v>
      </c>
    </row>
    <row r="93" spans="1:9" x14ac:dyDescent="0.2">
      <c r="A93" s="14" t="s">
        <v>49</v>
      </c>
      <c r="B93" s="14"/>
      <c r="C93" s="30" t="s">
        <v>51</v>
      </c>
      <c r="D93" s="14" t="s">
        <v>50</v>
      </c>
    </row>
    <row r="94" spans="1:9" x14ac:dyDescent="0.2">
      <c r="A94" s="7" t="s">
        <v>52</v>
      </c>
      <c r="C94" s="31">
        <v>252.36080000000001</v>
      </c>
      <c r="D94" s="31">
        <v>259.02940000000001</v>
      </c>
    </row>
    <row r="95" spans="1:9" x14ac:dyDescent="0.2">
      <c r="A95" s="7" t="s">
        <v>53</v>
      </c>
      <c r="C95" s="31">
        <v>39.232300000000002</v>
      </c>
      <c r="D95" s="31">
        <v>37.1554</v>
      </c>
    </row>
    <row r="96" spans="1:9" x14ac:dyDescent="0.2">
      <c r="A96" s="7" t="s">
        <v>54</v>
      </c>
      <c r="C96" s="31">
        <v>278.22309999999999</v>
      </c>
      <c r="D96" s="31">
        <v>287.36189999999999</v>
      </c>
    </row>
    <row r="97" spans="1:9" x14ac:dyDescent="0.2">
      <c r="A97" s="7" t="s">
        <v>55</v>
      </c>
      <c r="C97" s="31">
        <v>44.0777</v>
      </c>
      <c r="D97" s="31">
        <v>41.908000000000001</v>
      </c>
    </row>
    <row r="99" spans="1:9" x14ac:dyDescent="0.2">
      <c r="A99" s="14" t="s">
        <v>56</v>
      </c>
    </row>
    <row r="100" spans="1:9" x14ac:dyDescent="0.2">
      <c r="A100" s="107" t="s">
        <v>57</v>
      </c>
      <c r="B100" s="108"/>
      <c r="C100" s="32" t="s">
        <v>58</v>
      </c>
    </row>
    <row r="101" spans="1:9" x14ac:dyDescent="0.2">
      <c r="A101" s="103" t="s">
        <v>53</v>
      </c>
      <c r="B101" s="104"/>
      <c r="C101" s="33">
        <v>3.15</v>
      </c>
    </row>
    <row r="102" spans="1:9" x14ac:dyDescent="0.2">
      <c r="A102" s="103" t="s">
        <v>55</v>
      </c>
      <c r="B102" s="104"/>
      <c r="C102" s="33">
        <v>3.65</v>
      </c>
    </row>
    <row r="103" spans="1:9" x14ac:dyDescent="0.2">
      <c r="A103" s="7" t="s">
        <v>59</v>
      </c>
    </row>
    <row r="104" spans="1:9" x14ac:dyDescent="0.2">
      <c r="A104" s="7" t="s">
        <v>60</v>
      </c>
    </row>
    <row r="106" spans="1:9" x14ac:dyDescent="0.2">
      <c r="A106" s="14" t="s">
        <v>379</v>
      </c>
      <c r="D106" s="51">
        <v>0.26765057156315702</v>
      </c>
    </row>
    <row r="108" spans="1:9" x14ac:dyDescent="0.2">
      <c r="A108" s="14" t="s">
        <v>62</v>
      </c>
      <c r="D108" s="30" t="s">
        <v>63</v>
      </c>
    </row>
    <row r="110" spans="1:9" x14ac:dyDescent="0.2">
      <c r="A110" s="62" t="s">
        <v>1089</v>
      </c>
      <c r="B110" s="63"/>
      <c r="C110" s="63"/>
      <c r="D110" s="63"/>
      <c r="E110" s="11"/>
      <c r="G110" s="63"/>
      <c r="H110" s="63"/>
      <c r="I110" s="63"/>
    </row>
    <row r="111" spans="1:9" x14ac:dyDescent="0.2">
      <c r="A111" s="62"/>
      <c r="B111" s="63"/>
      <c r="C111" s="63"/>
      <c r="D111" s="63"/>
      <c r="E111" s="11"/>
      <c r="G111" s="63"/>
      <c r="H111" s="63"/>
      <c r="I111" s="63"/>
    </row>
    <row r="112" spans="1:9" x14ac:dyDescent="0.2">
      <c r="A112" s="62" t="s">
        <v>1080</v>
      </c>
      <c r="B112" s="63"/>
      <c r="C112" s="63"/>
      <c r="D112" s="63"/>
      <c r="E112" s="11"/>
      <c r="G112" s="63"/>
      <c r="H112" s="63"/>
      <c r="I112" s="63"/>
    </row>
    <row r="113" spans="1:9" x14ac:dyDescent="0.2">
      <c r="A113" s="64"/>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2" t="s">
        <v>1096</v>
      </c>
      <c r="B131" s="63"/>
      <c r="C131" s="63"/>
      <c r="D131" s="63"/>
      <c r="E131" s="11"/>
      <c r="G131" s="63"/>
      <c r="H131" s="63"/>
      <c r="I131" s="63"/>
    </row>
    <row r="132" spans="1:9" x14ac:dyDescent="0.2">
      <c r="A132" s="63"/>
      <c r="B132" s="63"/>
      <c r="C132" s="63"/>
      <c r="D132" s="63"/>
      <c r="E132" s="11"/>
      <c r="G132" s="63"/>
      <c r="H132" s="63"/>
      <c r="I132" s="63"/>
    </row>
    <row r="133" spans="1:9" x14ac:dyDescent="0.2">
      <c r="A133" s="62" t="s">
        <v>1081</v>
      </c>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t="s">
        <v>1084</v>
      </c>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row r="237" spans="1:9" x14ac:dyDescent="0.2">
      <c r="A237" s="63"/>
      <c r="B237" s="63"/>
      <c r="C237" s="63"/>
      <c r="D237" s="63"/>
      <c r="E237" s="11"/>
      <c r="G237" s="63"/>
      <c r="H237" s="63"/>
      <c r="I237" s="63"/>
    </row>
    <row r="238" spans="1:9" x14ac:dyDescent="0.2">
      <c r="A238" s="63"/>
      <c r="B238" s="63"/>
      <c r="C238" s="63"/>
      <c r="D238" s="63"/>
      <c r="E238" s="11"/>
      <c r="G238" s="63"/>
      <c r="H238" s="63"/>
      <c r="I238" s="63"/>
    </row>
    <row r="239" spans="1:9" x14ac:dyDescent="0.2">
      <c r="A239" s="63"/>
      <c r="B239" s="63"/>
      <c r="C239" s="63"/>
      <c r="D239" s="63"/>
      <c r="E239" s="11"/>
      <c r="G239" s="63"/>
      <c r="H239" s="63"/>
      <c r="I239" s="63"/>
    </row>
    <row r="240" spans="1:9" x14ac:dyDescent="0.2">
      <c r="A240" s="63"/>
      <c r="B240" s="63"/>
      <c r="C240" s="63"/>
      <c r="D240" s="63"/>
      <c r="E240" s="11"/>
      <c r="G240" s="63"/>
      <c r="H240" s="63"/>
      <c r="I240" s="63"/>
    </row>
    <row r="241" spans="1:9" x14ac:dyDescent="0.2">
      <c r="A241" s="63"/>
      <c r="B241" s="63"/>
      <c r="C241" s="63"/>
      <c r="D241" s="63"/>
      <c r="E241" s="11"/>
      <c r="G241" s="63"/>
      <c r="H241" s="63"/>
      <c r="I241" s="63"/>
    </row>
    <row r="242" spans="1:9" x14ac:dyDescent="0.2">
      <c r="A242" s="63"/>
      <c r="B242" s="63"/>
      <c r="C242" s="63"/>
      <c r="D242" s="63"/>
      <c r="E242" s="11"/>
      <c r="G242" s="63"/>
      <c r="H242" s="63"/>
      <c r="I242" s="63"/>
    </row>
    <row r="243" spans="1:9" x14ac:dyDescent="0.2">
      <c r="A243" s="63"/>
      <c r="B243" s="63"/>
      <c r="C243" s="63"/>
      <c r="D243" s="63"/>
      <c r="E243" s="11"/>
      <c r="G243" s="63"/>
      <c r="H243" s="63"/>
      <c r="I243" s="63"/>
    </row>
    <row r="244" spans="1:9" x14ac:dyDescent="0.2">
      <c r="A244" s="63"/>
      <c r="B244" s="63"/>
      <c r="C244" s="63"/>
      <c r="D244" s="63"/>
      <c r="E244" s="11"/>
      <c r="G244" s="63"/>
      <c r="H244" s="63"/>
      <c r="I244" s="63"/>
    </row>
    <row r="245" spans="1:9" x14ac:dyDescent="0.2">
      <c r="A245" s="63"/>
      <c r="B245" s="63"/>
      <c r="C245" s="63"/>
      <c r="D245" s="63"/>
      <c r="E245" s="11"/>
      <c r="G245" s="63"/>
      <c r="H245" s="63"/>
      <c r="I245" s="63"/>
    </row>
    <row r="246" spans="1:9" x14ac:dyDescent="0.2">
      <c r="A246" s="63"/>
      <c r="B246" s="63"/>
      <c r="C246" s="63"/>
      <c r="D246" s="63"/>
      <c r="E246" s="11"/>
      <c r="G246" s="63"/>
      <c r="H246" s="63"/>
      <c r="I246" s="63"/>
    </row>
    <row r="247" spans="1:9" x14ac:dyDescent="0.2">
      <c r="A247" s="63"/>
      <c r="B247" s="63"/>
      <c r="C247" s="63"/>
      <c r="D247" s="63"/>
      <c r="E247" s="11"/>
      <c r="G247" s="63"/>
      <c r="H247" s="63"/>
      <c r="I247" s="63"/>
    </row>
    <row r="248" spans="1:9" x14ac:dyDescent="0.2">
      <c r="A248" s="63"/>
      <c r="B248" s="63"/>
      <c r="C248" s="63"/>
      <c r="D248" s="63"/>
      <c r="E248" s="11"/>
      <c r="G248" s="63"/>
      <c r="H248" s="63"/>
      <c r="I248" s="63"/>
    </row>
    <row r="249" spans="1:9" x14ac:dyDescent="0.2">
      <c r="A249" s="63"/>
      <c r="B249" s="63"/>
      <c r="C249" s="63"/>
      <c r="D249" s="63"/>
      <c r="E249" s="11"/>
      <c r="G249" s="63"/>
      <c r="H249" s="63"/>
      <c r="I249" s="63"/>
    </row>
    <row r="250" spans="1:9" x14ac:dyDescent="0.2">
      <c r="A250" s="63"/>
      <c r="B250" s="63"/>
      <c r="C250" s="63"/>
      <c r="D250" s="63"/>
      <c r="E250" s="11"/>
      <c r="G250" s="63"/>
      <c r="H250" s="63"/>
      <c r="I250" s="63"/>
    </row>
    <row r="251" spans="1:9" x14ac:dyDescent="0.2">
      <c r="A251" s="63"/>
      <c r="B251" s="63"/>
      <c r="C251" s="63"/>
      <c r="D251" s="63"/>
      <c r="E251" s="11"/>
      <c r="G251" s="63"/>
      <c r="H251" s="63"/>
      <c r="I251" s="63"/>
    </row>
    <row r="252" spans="1:9" x14ac:dyDescent="0.2">
      <c r="A252" s="63"/>
      <c r="B252" s="63"/>
      <c r="C252" s="63"/>
      <c r="D252" s="63"/>
      <c r="E252" s="11"/>
      <c r="G252" s="63"/>
      <c r="H252" s="63"/>
      <c r="I252" s="63"/>
    </row>
    <row r="253" spans="1:9" x14ac:dyDescent="0.2">
      <c r="A253" s="63"/>
      <c r="B253" s="63"/>
      <c r="C253" s="63"/>
      <c r="D253" s="63"/>
      <c r="E253" s="11"/>
      <c r="G253" s="63"/>
      <c r="H253" s="63"/>
      <c r="I253" s="63"/>
    </row>
    <row r="254" spans="1:9" x14ac:dyDescent="0.2">
      <c r="A254" s="63"/>
      <c r="B254" s="63"/>
      <c r="C254" s="63"/>
      <c r="D254" s="63"/>
      <c r="E254" s="11"/>
      <c r="G254" s="63"/>
      <c r="H254" s="63"/>
      <c r="I254" s="63"/>
    </row>
  </sheetData>
  <mergeCells count="4">
    <mergeCell ref="A1:F1"/>
    <mergeCell ref="A100:B100"/>
    <mergeCell ref="A101:B101"/>
    <mergeCell ref="A102:B102"/>
  </mergeCells>
  <conditionalFormatting sqref="F2:F3">
    <cfRule type="cellIs" dxfId="62" priority="8" stopIfTrue="1" operator="between">
      <formula>0.009</formula>
      <formula>-0.009</formula>
    </cfRule>
  </conditionalFormatting>
  <conditionalFormatting sqref="F5:F145">
    <cfRule type="cellIs" dxfId="61" priority="1" stopIfTrue="1" operator="between">
      <formula>0.009</formula>
      <formula>-0.009</formula>
    </cfRule>
  </conditionalFormatting>
  <conditionalFormatting sqref="F246:F248">
    <cfRule type="cellIs" dxfId="60" priority="3" stopIfTrue="1" operator="between">
      <formula>0.009</formula>
      <formula>-0.009</formula>
    </cfRule>
  </conditionalFormatting>
  <conditionalFormatting sqref="F251:F65536">
    <cfRule type="cellIs" dxfId="59" priority="4" stopIfTrue="1" operator="between">
      <formula>0.009</formula>
      <formula>-0.009</formula>
    </cfRule>
  </conditionalFormatting>
  <conditionalFormatting sqref="G77:G78">
    <cfRule type="cellIs" dxfId="58" priority="6" stopIfTrue="1" operator="between">
      <formula>0.009</formula>
      <formula>-0.009</formula>
    </cfRule>
  </conditionalFormatting>
  <conditionalFormatting sqref="G83">
    <cfRule type="cellIs" dxfId="57" priority="7"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72"/>
  <sheetViews>
    <sheetView workbookViewId="0">
      <selection sqref="A1:F1"/>
    </sheetView>
  </sheetViews>
  <sheetFormatPr defaultColWidth="9.109375" defaultRowHeight="10.199999999999999" x14ac:dyDescent="0.2"/>
  <cols>
    <col min="1" max="1" width="38.6640625" style="7" bestFit="1" customWidth="1"/>
    <col min="2"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7" s="1" customFormat="1" ht="13.8" x14ac:dyDescent="0.2">
      <c r="A1" s="105" t="s">
        <v>1048</v>
      </c>
      <c r="B1" s="106"/>
      <c r="C1" s="106"/>
      <c r="D1" s="106"/>
      <c r="E1" s="106"/>
      <c r="F1" s="106"/>
    </row>
    <row r="2" spans="1:7" s="1" customFormat="1" ht="11.4" x14ac:dyDescent="0.2">
      <c r="E2" s="5"/>
      <c r="F2" s="9"/>
    </row>
    <row r="3" spans="1:7" s="1" customFormat="1" ht="12" x14ac:dyDescent="0.2">
      <c r="A3" s="8" t="s">
        <v>7</v>
      </c>
      <c r="B3" s="2"/>
      <c r="C3" s="3"/>
      <c r="D3" s="3"/>
      <c r="E3" s="4"/>
      <c r="F3" s="9"/>
    </row>
    <row r="4" spans="1:7" s="1" customFormat="1" ht="26.25" customHeight="1" x14ac:dyDescent="0.2">
      <c r="A4" s="6" t="s">
        <v>2</v>
      </c>
      <c r="B4" s="6" t="s">
        <v>0</v>
      </c>
      <c r="C4" s="13" t="s">
        <v>4</v>
      </c>
      <c r="D4" s="13" t="s">
        <v>1</v>
      </c>
      <c r="E4" s="52" t="s">
        <v>6</v>
      </c>
      <c r="F4" s="12" t="s">
        <v>3</v>
      </c>
      <c r="G4" s="57" t="s">
        <v>5</v>
      </c>
    </row>
    <row r="5" spans="1:7" x14ac:dyDescent="0.2">
      <c r="A5" s="16" t="s">
        <v>124</v>
      </c>
      <c r="B5" s="17"/>
      <c r="C5" s="17"/>
      <c r="D5" s="17"/>
      <c r="E5" s="18"/>
      <c r="F5" s="19"/>
      <c r="G5" s="19"/>
    </row>
    <row r="6" spans="1:7" x14ac:dyDescent="0.2">
      <c r="A6" s="20" t="s">
        <v>21</v>
      </c>
      <c r="B6" s="21"/>
      <c r="C6" s="21"/>
      <c r="D6" s="21"/>
      <c r="E6" s="22"/>
      <c r="F6" s="23"/>
      <c r="G6" s="23"/>
    </row>
    <row r="7" spans="1:7" x14ac:dyDescent="0.2">
      <c r="A7" s="21" t="s">
        <v>721</v>
      </c>
      <c r="B7" s="21" t="s">
        <v>720</v>
      </c>
      <c r="C7" s="21" t="s">
        <v>127</v>
      </c>
      <c r="D7" s="24">
        <v>12074683</v>
      </c>
      <c r="E7" s="22">
        <v>32251.478289999999</v>
      </c>
      <c r="F7" s="23">
        <v>2.5135556315880301</v>
      </c>
      <c r="G7" s="23"/>
    </row>
    <row r="8" spans="1:7" x14ac:dyDescent="0.2">
      <c r="A8" s="21" t="s">
        <v>723</v>
      </c>
      <c r="B8" s="21" t="s">
        <v>722</v>
      </c>
      <c r="C8" s="21" t="s">
        <v>220</v>
      </c>
      <c r="D8" s="24">
        <v>7539186</v>
      </c>
      <c r="E8" s="22">
        <v>30382.919580000002</v>
      </c>
      <c r="F8" s="23">
        <v>2.3679273839076802</v>
      </c>
      <c r="G8" s="23"/>
    </row>
    <row r="9" spans="1:7" x14ac:dyDescent="0.2">
      <c r="A9" s="21" t="s">
        <v>397</v>
      </c>
      <c r="B9" s="21" t="s">
        <v>396</v>
      </c>
      <c r="C9" s="21" t="s">
        <v>141</v>
      </c>
      <c r="D9" s="24">
        <v>1052885</v>
      </c>
      <c r="E9" s="22">
        <v>29388.126120000001</v>
      </c>
      <c r="F9" s="23">
        <v>2.2903970244876901</v>
      </c>
      <c r="G9" s="23"/>
    </row>
    <row r="10" spans="1:7" x14ac:dyDescent="0.2">
      <c r="A10" s="21" t="s">
        <v>386</v>
      </c>
      <c r="B10" s="21" t="s">
        <v>385</v>
      </c>
      <c r="C10" s="21" t="s">
        <v>186</v>
      </c>
      <c r="D10" s="24">
        <v>1499891</v>
      </c>
      <c r="E10" s="22">
        <v>28707.91374</v>
      </c>
      <c r="F10" s="23">
        <v>2.2373838992271602</v>
      </c>
      <c r="G10" s="23"/>
    </row>
    <row r="11" spans="1:7" x14ac:dyDescent="0.2">
      <c r="A11" s="21" t="s">
        <v>399</v>
      </c>
      <c r="B11" s="21" t="s">
        <v>398</v>
      </c>
      <c r="C11" s="21" t="s">
        <v>127</v>
      </c>
      <c r="D11" s="24">
        <v>31393177</v>
      </c>
      <c r="E11" s="22">
        <v>26875.698830000001</v>
      </c>
      <c r="F11" s="23">
        <v>2.0945881469239902</v>
      </c>
      <c r="G11" s="23"/>
    </row>
    <row r="12" spans="1:7" x14ac:dyDescent="0.2">
      <c r="A12" s="21" t="s">
        <v>725</v>
      </c>
      <c r="B12" s="21" t="s">
        <v>724</v>
      </c>
      <c r="C12" s="21" t="s">
        <v>204</v>
      </c>
      <c r="D12" s="24">
        <v>1631918</v>
      </c>
      <c r="E12" s="22">
        <v>26025.828259999998</v>
      </c>
      <c r="F12" s="23">
        <v>2.02835251771852</v>
      </c>
      <c r="G12" s="23"/>
    </row>
    <row r="13" spans="1:7" x14ac:dyDescent="0.2">
      <c r="A13" s="21" t="s">
        <v>727</v>
      </c>
      <c r="B13" s="21" t="s">
        <v>726</v>
      </c>
      <c r="C13" s="21" t="s">
        <v>186</v>
      </c>
      <c r="D13" s="24">
        <v>542366</v>
      </c>
      <c r="E13" s="22">
        <v>24050.677899999999</v>
      </c>
      <c r="F13" s="23">
        <v>1.874416928597</v>
      </c>
      <c r="G13" s="23"/>
    </row>
    <row r="14" spans="1:7" x14ac:dyDescent="0.2">
      <c r="A14" s="21" t="s">
        <v>707</v>
      </c>
      <c r="B14" s="21" t="s">
        <v>706</v>
      </c>
      <c r="C14" s="21" t="s">
        <v>165</v>
      </c>
      <c r="D14" s="24">
        <v>5862280</v>
      </c>
      <c r="E14" s="22">
        <v>23091.520919999999</v>
      </c>
      <c r="F14" s="23">
        <v>1.7996639387657301</v>
      </c>
      <c r="G14" s="23"/>
    </row>
    <row r="15" spans="1:7" x14ac:dyDescent="0.2">
      <c r="A15" s="21" t="s">
        <v>729</v>
      </c>
      <c r="B15" s="21" t="s">
        <v>728</v>
      </c>
      <c r="C15" s="21" t="s">
        <v>174</v>
      </c>
      <c r="D15" s="24">
        <v>1257487</v>
      </c>
      <c r="E15" s="22">
        <v>21022.667669999999</v>
      </c>
      <c r="F15" s="23">
        <v>1.6384255083685999</v>
      </c>
      <c r="G15" s="23"/>
    </row>
    <row r="16" spans="1:7" x14ac:dyDescent="0.2">
      <c r="A16" s="21" t="s">
        <v>731</v>
      </c>
      <c r="B16" s="21" t="s">
        <v>730</v>
      </c>
      <c r="C16" s="21" t="s">
        <v>414</v>
      </c>
      <c r="D16" s="24">
        <v>682594</v>
      </c>
      <c r="E16" s="22">
        <v>20989.765500000001</v>
      </c>
      <c r="F16" s="23">
        <v>1.63586124033873</v>
      </c>
      <c r="G16" s="23"/>
    </row>
    <row r="17" spans="1:7" x14ac:dyDescent="0.2">
      <c r="A17" s="21" t="s">
        <v>203</v>
      </c>
      <c r="B17" s="21" t="s">
        <v>202</v>
      </c>
      <c r="C17" s="21" t="s">
        <v>204</v>
      </c>
      <c r="D17" s="24">
        <v>1132124</v>
      </c>
      <c r="E17" s="22">
        <v>20983.91834</v>
      </c>
      <c r="F17" s="23">
        <v>1.63540553527571</v>
      </c>
      <c r="G17" s="23"/>
    </row>
    <row r="18" spans="1:7" x14ac:dyDescent="0.2">
      <c r="A18" s="21" t="s">
        <v>733</v>
      </c>
      <c r="B18" s="21" t="s">
        <v>732</v>
      </c>
      <c r="C18" s="21" t="s">
        <v>165</v>
      </c>
      <c r="D18" s="24">
        <v>1473633</v>
      </c>
      <c r="E18" s="22">
        <v>20909.378639999999</v>
      </c>
      <c r="F18" s="23">
        <v>1.6295961990019701</v>
      </c>
      <c r="G18" s="23"/>
    </row>
    <row r="19" spans="1:7" x14ac:dyDescent="0.2">
      <c r="A19" s="21" t="s">
        <v>344</v>
      </c>
      <c r="B19" s="21" t="s">
        <v>343</v>
      </c>
      <c r="C19" s="21" t="s">
        <v>141</v>
      </c>
      <c r="D19" s="24">
        <v>1214825</v>
      </c>
      <c r="E19" s="22">
        <v>20202.53975</v>
      </c>
      <c r="F19" s="23">
        <v>1.5745079064093199</v>
      </c>
      <c r="G19" s="23"/>
    </row>
    <row r="20" spans="1:7" x14ac:dyDescent="0.2">
      <c r="A20" s="21" t="s">
        <v>176</v>
      </c>
      <c r="B20" s="21" t="s">
        <v>175</v>
      </c>
      <c r="C20" s="21" t="s">
        <v>177</v>
      </c>
      <c r="D20" s="24">
        <v>10850000</v>
      </c>
      <c r="E20" s="22">
        <v>19538.68</v>
      </c>
      <c r="F20" s="23">
        <v>1.5227692419613501</v>
      </c>
      <c r="G20" s="23"/>
    </row>
    <row r="21" spans="1:7" x14ac:dyDescent="0.2">
      <c r="A21" s="21" t="s">
        <v>126</v>
      </c>
      <c r="B21" s="21" t="s">
        <v>125</v>
      </c>
      <c r="C21" s="21" t="s">
        <v>127</v>
      </c>
      <c r="D21" s="24">
        <v>1946350</v>
      </c>
      <c r="E21" s="22">
        <v>19292.2212</v>
      </c>
      <c r="F21" s="23">
        <v>1.5035611951510901</v>
      </c>
      <c r="G21" s="23"/>
    </row>
    <row r="22" spans="1:7" x14ac:dyDescent="0.2">
      <c r="A22" s="21" t="s">
        <v>167</v>
      </c>
      <c r="B22" s="21" t="s">
        <v>166</v>
      </c>
      <c r="C22" s="21" t="s">
        <v>168</v>
      </c>
      <c r="D22" s="24">
        <v>1050578</v>
      </c>
      <c r="E22" s="22">
        <v>19179.35197</v>
      </c>
      <c r="F22" s="23">
        <v>1.4947646033747899</v>
      </c>
      <c r="G22" s="23"/>
    </row>
    <row r="23" spans="1:7" x14ac:dyDescent="0.2">
      <c r="A23" s="21" t="s">
        <v>582</v>
      </c>
      <c r="B23" s="21" t="s">
        <v>581</v>
      </c>
      <c r="C23" s="21" t="s">
        <v>414</v>
      </c>
      <c r="D23" s="24">
        <v>1100123</v>
      </c>
      <c r="E23" s="22">
        <v>19050.829989999998</v>
      </c>
      <c r="F23" s="23">
        <v>1.4847480967295099</v>
      </c>
      <c r="G23" s="23"/>
    </row>
    <row r="24" spans="1:7" x14ac:dyDescent="0.2">
      <c r="A24" s="21" t="s">
        <v>735</v>
      </c>
      <c r="B24" s="21" t="s">
        <v>734</v>
      </c>
      <c r="C24" s="21" t="s">
        <v>135</v>
      </c>
      <c r="D24" s="24">
        <v>1028648</v>
      </c>
      <c r="E24" s="22">
        <v>18738.88062</v>
      </c>
      <c r="F24" s="23">
        <v>1.46043596788123</v>
      </c>
      <c r="G24" s="23"/>
    </row>
    <row r="25" spans="1:7" x14ac:dyDescent="0.2">
      <c r="A25" s="21" t="s">
        <v>737</v>
      </c>
      <c r="B25" s="21" t="s">
        <v>736</v>
      </c>
      <c r="C25" s="21" t="s">
        <v>156</v>
      </c>
      <c r="D25" s="24">
        <v>337051</v>
      </c>
      <c r="E25" s="22">
        <v>18642.290809999999</v>
      </c>
      <c r="F25" s="23">
        <v>1.4529081312129</v>
      </c>
      <c r="G25" s="23"/>
    </row>
    <row r="26" spans="1:7" x14ac:dyDescent="0.2">
      <c r="A26" s="21" t="s">
        <v>739</v>
      </c>
      <c r="B26" s="21" t="s">
        <v>738</v>
      </c>
      <c r="C26" s="21" t="s">
        <v>238</v>
      </c>
      <c r="D26" s="24">
        <v>500909</v>
      </c>
      <c r="E26" s="22">
        <v>18632.812979999999</v>
      </c>
      <c r="F26" s="23">
        <v>1.45216946575522</v>
      </c>
      <c r="G26" s="23"/>
    </row>
    <row r="27" spans="1:7" x14ac:dyDescent="0.2">
      <c r="A27" s="21" t="s">
        <v>237</v>
      </c>
      <c r="B27" s="21" t="s">
        <v>236</v>
      </c>
      <c r="C27" s="21" t="s">
        <v>238</v>
      </c>
      <c r="D27" s="24">
        <v>10133520</v>
      </c>
      <c r="E27" s="22">
        <v>18158.254489999999</v>
      </c>
      <c r="F27" s="23">
        <v>1.4151842102475001</v>
      </c>
      <c r="G27" s="23"/>
    </row>
    <row r="28" spans="1:7" x14ac:dyDescent="0.2">
      <c r="A28" s="21" t="s">
        <v>741</v>
      </c>
      <c r="B28" s="21" t="s">
        <v>740</v>
      </c>
      <c r="C28" s="21" t="s">
        <v>253</v>
      </c>
      <c r="D28" s="24">
        <v>11554840</v>
      </c>
      <c r="E28" s="22">
        <v>18045.193630000002</v>
      </c>
      <c r="F28" s="23">
        <v>1.40637268356926</v>
      </c>
      <c r="G28" s="23"/>
    </row>
    <row r="29" spans="1:7" x14ac:dyDescent="0.2">
      <c r="A29" s="21" t="s">
        <v>460</v>
      </c>
      <c r="B29" s="21" t="s">
        <v>459</v>
      </c>
      <c r="C29" s="21" t="s">
        <v>183</v>
      </c>
      <c r="D29" s="24">
        <v>3563102</v>
      </c>
      <c r="E29" s="22">
        <v>17293.51556</v>
      </c>
      <c r="F29" s="23">
        <v>1.3477897984995999</v>
      </c>
      <c r="G29" s="23"/>
    </row>
    <row r="30" spans="1:7" x14ac:dyDescent="0.2">
      <c r="A30" s="21" t="s">
        <v>743</v>
      </c>
      <c r="B30" s="21" t="s">
        <v>742</v>
      </c>
      <c r="C30" s="21" t="s">
        <v>141</v>
      </c>
      <c r="D30" s="24">
        <v>267491</v>
      </c>
      <c r="E30" s="22">
        <v>16777.035520000001</v>
      </c>
      <c r="F30" s="23">
        <v>1.3075373393263601</v>
      </c>
      <c r="G30" s="23"/>
    </row>
    <row r="31" spans="1:7" x14ac:dyDescent="0.2">
      <c r="A31" s="21" t="s">
        <v>222</v>
      </c>
      <c r="B31" s="21" t="s">
        <v>221</v>
      </c>
      <c r="C31" s="21" t="s">
        <v>174</v>
      </c>
      <c r="D31" s="24">
        <v>850000</v>
      </c>
      <c r="E31" s="22">
        <v>16677.849999999999</v>
      </c>
      <c r="F31" s="23">
        <v>1.2998072030477601</v>
      </c>
      <c r="G31" s="23"/>
    </row>
    <row r="32" spans="1:7" x14ac:dyDescent="0.2">
      <c r="A32" s="21" t="s">
        <v>745</v>
      </c>
      <c r="B32" s="21" t="s">
        <v>744</v>
      </c>
      <c r="C32" s="21" t="s">
        <v>183</v>
      </c>
      <c r="D32" s="24">
        <v>135340</v>
      </c>
      <c r="E32" s="22">
        <v>16378.846799999999</v>
      </c>
      <c r="F32" s="23">
        <v>1.2765040486786801</v>
      </c>
      <c r="G32" s="23"/>
    </row>
    <row r="33" spans="1:7" x14ac:dyDescent="0.2">
      <c r="A33" s="21" t="s">
        <v>747</v>
      </c>
      <c r="B33" s="21" t="s">
        <v>746</v>
      </c>
      <c r="C33" s="21" t="s">
        <v>204</v>
      </c>
      <c r="D33" s="24">
        <v>973135</v>
      </c>
      <c r="E33" s="22">
        <v>16257.193310000001</v>
      </c>
      <c r="F33" s="23">
        <v>1.26702284561126</v>
      </c>
      <c r="G33" s="23"/>
    </row>
    <row r="34" spans="1:7" x14ac:dyDescent="0.2">
      <c r="A34" s="21" t="s">
        <v>749</v>
      </c>
      <c r="B34" s="21" t="s">
        <v>748</v>
      </c>
      <c r="C34" s="21" t="s">
        <v>232</v>
      </c>
      <c r="D34" s="24">
        <v>700000</v>
      </c>
      <c r="E34" s="22">
        <v>16237.9</v>
      </c>
      <c r="F34" s="23">
        <v>1.2655191995592501</v>
      </c>
      <c r="G34" s="23"/>
    </row>
    <row r="35" spans="1:7" x14ac:dyDescent="0.2">
      <c r="A35" s="21" t="s">
        <v>703</v>
      </c>
      <c r="B35" s="21" t="s">
        <v>702</v>
      </c>
      <c r="C35" s="21" t="s">
        <v>135</v>
      </c>
      <c r="D35" s="24">
        <v>884291</v>
      </c>
      <c r="E35" s="22">
        <v>16140.96362</v>
      </c>
      <c r="F35" s="23">
        <v>1.2579643525638999</v>
      </c>
      <c r="G35" s="23"/>
    </row>
    <row r="36" spans="1:7" x14ac:dyDescent="0.2">
      <c r="A36" s="21" t="s">
        <v>242</v>
      </c>
      <c r="B36" s="21" t="s">
        <v>241</v>
      </c>
      <c r="C36" s="21" t="s">
        <v>183</v>
      </c>
      <c r="D36" s="24">
        <v>6391052</v>
      </c>
      <c r="E36" s="22">
        <v>16121.428669999999</v>
      </c>
      <c r="F36" s="23">
        <v>1.25644187402373</v>
      </c>
      <c r="G36" s="23"/>
    </row>
    <row r="37" spans="1:7" x14ac:dyDescent="0.2">
      <c r="A37" s="21" t="s">
        <v>487</v>
      </c>
      <c r="B37" s="21" t="s">
        <v>486</v>
      </c>
      <c r="C37" s="21" t="s">
        <v>488</v>
      </c>
      <c r="D37" s="24">
        <v>2976225</v>
      </c>
      <c r="E37" s="22">
        <v>15732.325349999999</v>
      </c>
      <c r="F37" s="23">
        <v>1.22611666435547</v>
      </c>
      <c r="G37" s="23"/>
    </row>
    <row r="38" spans="1:7" x14ac:dyDescent="0.2">
      <c r="A38" s="21" t="s">
        <v>328</v>
      </c>
      <c r="B38" s="21" t="s">
        <v>327</v>
      </c>
      <c r="C38" s="21" t="s">
        <v>138</v>
      </c>
      <c r="D38" s="24">
        <v>3093002</v>
      </c>
      <c r="E38" s="22">
        <v>15435.626480000001</v>
      </c>
      <c r="F38" s="23">
        <v>1.2029931005650401</v>
      </c>
      <c r="G38" s="23"/>
    </row>
    <row r="39" spans="1:7" x14ac:dyDescent="0.2">
      <c r="A39" s="21" t="s">
        <v>751</v>
      </c>
      <c r="B39" s="21" t="s">
        <v>750</v>
      </c>
      <c r="C39" s="21" t="s">
        <v>165</v>
      </c>
      <c r="D39" s="24">
        <v>52304</v>
      </c>
      <c r="E39" s="22">
        <v>15181.236000000001</v>
      </c>
      <c r="F39" s="23">
        <v>1.1831668892553899</v>
      </c>
      <c r="G39" s="23"/>
    </row>
    <row r="40" spans="1:7" x14ac:dyDescent="0.2">
      <c r="A40" s="21" t="s">
        <v>571</v>
      </c>
      <c r="B40" s="21" t="s">
        <v>570</v>
      </c>
      <c r="C40" s="21" t="s">
        <v>127</v>
      </c>
      <c r="D40" s="24">
        <v>23580355</v>
      </c>
      <c r="E40" s="22">
        <v>14853.26561</v>
      </c>
      <c r="F40" s="23">
        <v>1.1576061439969501</v>
      </c>
      <c r="G40" s="23"/>
    </row>
    <row r="41" spans="1:7" x14ac:dyDescent="0.2">
      <c r="A41" s="21" t="s">
        <v>573</v>
      </c>
      <c r="B41" s="21" t="s">
        <v>572</v>
      </c>
      <c r="C41" s="21" t="s">
        <v>162</v>
      </c>
      <c r="D41" s="24">
        <v>2407002</v>
      </c>
      <c r="E41" s="22">
        <v>14847.591839999999</v>
      </c>
      <c r="F41" s="23">
        <v>1.15716395228073</v>
      </c>
      <c r="G41" s="23"/>
    </row>
    <row r="42" spans="1:7" x14ac:dyDescent="0.2">
      <c r="A42" s="21" t="s">
        <v>753</v>
      </c>
      <c r="B42" s="21" t="s">
        <v>752</v>
      </c>
      <c r="C42" s="21" t="s">
        <v>220</v>
      </c>
      <c r="D42" s="24">
        <v>1693767</v>
      </c>
      <c r="E42" s="22">
        <v>14595.19024</v>
      </c>
      <c r="F42" s="23">
        <v>1.13749274659529</v>
      </c>
      <c r="G42" s="23"/>
    </row>
    <row r="43" spans="1:7" x14ac:dyDescent="0.2">
      <c r="A43" s="21" t="s">
        <v>334</v>
      </c>
      <c r="B43" s="21" t="s">
        <v>333</v>
      </c>
      <c r="C43" s="21" t="s">
        <v>204</v>
      </c>
      <c r="D43" s="24">
        <v>725956</v>
      </c>
      <c r="E43" s="22">
        <v>14551.06206</v>
      </c>
      <c r="F43" s="23">
        <v>1.13405356671171</v>
      </c>
      <c r="G43" s="23"/>
    </row>
    <row r="44" spans="1:7" x14ac:dyDescent="0.2">
      <c r="A44" s="21" t="s">
        <v>320</v>
      </c>
      <c r="B44" s="21" t="s">
        <v>319</v>
      </c>
      <c r="C44" s="21" t="s">
        <v>135</v>
      </c>
      <c r="D44" s="24">
        <v>3438655</v>
      </c>
      <c r="E44" s="22">
        <v>14399.36781</v>
      </c>
      <c r="F44" s="23">
        <v>1.1222311028562999</v>
      </c>
      <c r="G44" s="23"/>
    </row>
    <row r="45" spans="1:7" x14ac:dyDescent="0.2">
      <c r="A45" s="21" t="s">
        <v>240</v>
      </c>
      <c r="B45" s="21" t="s">
        <v>239</v>
      </c>
      <c r="C45" s="21" t="s">
        <v>232</v>
      </c>
      <c r="D45" s="24">
        <v>541027</v>
      </c>
      <c r="E45" s="22">
        <v>14142.98681</v>
      </c>
      <c r="F45" s="23">
        <v>1.10224975810716</v>
      </c>
      <c r="G45" s="23"/>
    </row>
    <row r="46" spans="1:7" x14ac:dyDescent="0.2">
      <c r="A46" s="21" t="s">
        <v>755</v>
      </c>
      <c r="B46" s="21" t="s">
        <v>754</v>
      </c>
      <c r="C46" s="21" t="s">
        <v>589</v>
      </c>
      <c r="D46" s="24">
        <v>38500</v>
      </c>
      <c r="E46" s="22">
        <v>13877.325000000001</v>
      </c>
      <c r="F46" s="23">
        <v>1.0815451028780501</v>
      </c>
      <c r="G46" s="23"/>
    </row>
    <row r="47" spans="1:7" x14ac:dyDescent="0.2">
      <c r="A47" s="21" t="s">
        <v>537</v>
      </c>
      <c r="B47" s="21" t="s">
        <v>536</v>
      </c>
      <c r="C47" s="21" t="s">
        <v>150</v>
      </c>
      <c r="D47" s="24">
        <v>3555555</v>
      </c>
      <c r="E47" s="22">
        <v>13733.331190000001</v>
      </c>
      <c r="F47" s="23">
        <v>1.0703227815697101</v>
      </c>
      <c r="G47" s="23"/>
    </row>
    <row r="48" spans="1:7" x14ac:dyDescent="0.2">
      <c r="A48" s="21" t="s">
        <v>206</v>
      </c>
      <c r="B48" s="21" t="s">
        <v>205</v>
      </c>
      <c r="C48" s="21" t="s">
        <v>207</v>
      </c>
      <c r="D48" s="24">
        <v>1800000</v>
      </c>
      <c r="E48" s="22">
        <v>13510.8</v>
      </c>
      <c r="F48" s="23">
        <v>1.0529795602513301</v>
      </c>
      <c r="G48" s="23"/>
    </row>
    <row r="49" spans="1:7" x14ac:dyDescent="0.2">
      <c r="A49" s="21" t="s">
        <v>599</v>
      </c>
      <c r="B49" s="21" t="s">
        <v>598</v>
      </c>
      <c r="C49" s="21" t="s">
        <v>156</v>
      </c>
      <c r="D49" s="24">
        <v>1278181</v>
      </c>
      <c r="E49" s="22">
        <v>13505.26045</v>
      </c>
      <c r="F49" s="23">
        <v>1.05254782912342</v>
      </c>
      <c r="G49" s="23"/>
    </row>
    <row r="50" spans="1:7" x14ac:dyDescent="0.2">
      <c r="A50" s="21" t="s">
        <v>188</v>
      </c>
      <c r="B50" s="21" t="s">
        <v>187</v>
      </c>
      <c r="C50" s="21" t="s">
        <v>189</v>
      </c>
      <c r="D50" s="24">
        <v>3367750</v>
      </c>
      <c r="E50" s="22">
        <v>13457.529</v>
      </c>
      <c r="F50" s="23">
        <v>1.0488278242953399</v>
      </c>
      <c r="G50" s="23"/>
    </row>
    <row r="51" spans="1:7" x14ac:dyDescent="0.2">
      <c r="A51" s="21" t="s">
        <v>757</v>
      </c>
      <c r="B51" s="21" t="s">
        <v>756</v>
      </c>
      <c r="C51" s="21" t="s">
        <v>217</v>
      </c>
      <c r="D51" s="24">
        <v>828517</v>
      </c>
      <c r="E51" s="22">
        <v>13436.06019</v>
      </c>
      <c r="F51" s="23">
        <v>1.0471546281772099</v>
      </c>
      <c r="G51" s="23"/>
    </row>
    <row r="52" spans="1:7" x14ac:dyDescent="0.2">
      <c r="A52" s="21" t="s">
        <v>246</v>
      </c>
      <c r="B52" s="21" t="s">
        <v>245</v>
      </c>
      <c r="C52" s="21" t="s">
        <v>220</v>
      </c>
      <c r="D52" s="24">
        <v>1400001</v>
      </c>
      <c r="E52" s="22">
        <v>13321.00952</v>
      </c>
      <c r="F52" s="23">
        <v>1.0381880233941301</v>
      </c>
      <c r="G52" s="23"/>
    </row>
    <row r="53" spans="1:7" x14ac:dyDescent="0.2">
      <c r="A53" s="21" t="s">
        <v>759</v>
      </c>
      <c r="B53" s="21" t="s">
        <v>758</v>
      </c>
      <c r="C53" s="21" t="s">
        <v>225</v>
      </c>
      <c r="D53" s="24">
        <v>577620</v>
      </c>
      <c r="E53" s="22">
        <v>13091.179679999999</v>
      </c>
      <c r="F53" s="23">
        <v>1.02027597348918</v>
      </c>
      <c r="G53" s="23"/>
    </row>
    <row r="54" spans="1:7" x14ac:dyDescent="0.2">
      <c r="A54" s="21" t="s">
        <v>145</v>
      </c>
      <c r="B54" s="21" t="s">
        <v>144</v>
      </c>
      <c r="C54" s="21" t="s">
        <v>127</v>
      </c>
      <c r="D54" s="24">
        <v>1332729</v>
      </c>
      <c r="E54" s="22">
        <v>13090.06424</v>
      </c>
      <c r="F54" s="23">
        <v>1.02018904040448</v>
      </c>
      <c r="G54" s="23"/>
    </row>
    <row r="55" spans="1:7" x14ac:dyDescent="0.2">
      <c r="A55" s="21" t="s">
        <v>761</v>
      </c>
      <c r="B55" s="21" t="s">
        <v>760</v>
      </c>
      <c r="C55" s="21" t="s">
        <v>165</v>
      </c>
      <c r="D55" s="24">
        <v>234107</v>
      </c>
      <c r="E55" s="22">
        <v>12891.10196</v>
      </c>
      <c r="F55" s="23">
        <v>1.00468268888562</v>
      </c>
      <c r="G55" s="23"/>
    </row>
    <row r="56" spans="1:7" x14ac:dyDescent="0.2">
      <c r="A56" s="21" t="s">
        <v>668</v>
      </c>
      <c r="B56" s="21" t="s">
        <v>667</v>
      </c>
      <c r="C56" s="21" t="s">
        <v>232</v>
      </c>
      <c r="D56" s="24">
        <v>26204805</v>
      </c>
      <c r="E56" s="22">
        <v>12714.571389999999</v>
      </c>
      <c r="F56" s="23">
        <v>0.99092457819125002</v>
      </c>
      <c r="G56" s="23"/>
    </row>
    <row r="57" spans="1:7" x14ac:dyDescent="0.2">
      <c r="A57" s="21" t="s">
        <v>161</v>
      </c>
      <c r="B57" s="21" t="s">
        <v>160</v>
      </c>
      <c r="C57" s="21" t="s">
        <v>162</v>
      </c>
      <c r="D57" s="24">
        <v>180000</v>
      </c>
      <c r="E57" s="22">
        <v>12676.5</v>
      </c>
      <c r="F57" s="23">
        <v>0.98795744112310102</v>
      </c>
      <c r="G57" s="23"/>
    </row>
    <row r="58" spans="1:7" x14ac:dyDescent="0.2">
      <c r="A58" s="21" t="s">
        <v>267</v>
      </c>
      <c r="B58" s="21" t="s">
        <v>266</v>
      </c>
      <c r="C58" s="21" t="s">
        <v>150</v>
      </c>
      <c r="D58" s="24">
        <v>293937</v>
      </c>
      <c r="E58" s="22">
        <v>12577.56423</v>
      </c>
      <c r="F58" s="23">
        <v>0.98024676939472599</v>
      </c>
      <c r="G58" s="23"/>
    </row>
    <row r="59" spans="1:7" x14ac:dyDescent="0.2">
      <c r="A59" s="21" t="s">
        <v>214</v>
      </c>
      <c r="B59" s="21" t="s">
        <v>213</v>
      </c>
      <c r="C59" s="21" t="s">
        <v>189</v>
      </c>
      <c r="D59" s="24">
        <v>281300</v>
      </c>
      <c r="E59" s="22">
        <v>12345.4131</v>
      </c>
      <c r="F59" s="23">
        <v>0.96215380711423504</v>
      </c>
      <c r="G59" s="23"/>
    </row>
    <row r="60" spans="1:7" x14ac:dyDescent="0.2">
      <c r="A60" s="21" t="s">
        <v>263</v>
      </c>
      <c r="B60" s="21" t="s">
        <v>262</v>
      </c>
      <c r="C60" s="21" t="s">
        <v>159</v>
      </c>
      <c r="D60" s="24">
        <v>3200000</v>
      </c>
      <c r="E60" s="22">
        <v>12147.2</v>
      </c>
      <c r="F60" s="23">
        <v>0.94670584379052003</v>
      </c>
      <c r="G60" s="23"/>
    </row>
    <row r="61" spans="1:7" x14ac:dyDescent="0.2">
      <c r="A61" s="21" t="s">
        <v>224</v>
      </c>
      <c r="B61" s="21" t="s">
        <v>223</v>
      </c>
      <c r="C61" s="21" t="s">
        <v>225</v>
      </c>
      <c r="D61" s="24">
        <v>374936</v>
      </c>
      <c r="E61" s="22">
        <v>12141.17755</v>
      </c>
      <c r="F61" s="23">
        <v>0.94623647730203397</v>
      </c>
      <c r="G61" s="23"/>
    </row>
    <row r="62" spans="1:7" x14ac:dyDescent="0.2">
      <c r="A62" s="21" t="s">
        <v>454</v>
      </c>
      <c r="B62" s="21" t="s">
        <v>453</v>
      </c>
      <c r="C62" s="21" t="s">
        <v>442</v>
      </c>
      <c r="D62" s="24">
        <v>1845695</v>
      </c>
      <c r="E62" s="22">
        <v>11958.25791</v>
      </c>
      <c r="F62" s="23">
        <v>0.93198042717261698</v>
      </c>
      <c r="G62" s="23"/>
    </row>
    <row r="63" spans="1:7" x14ac:dyDescent="0.2">
      <c r="A63" s="21" t="s">
        <v>763</v>
      </c>
      <c r="B63" s="21" t="s">
        <v>762</v>
      </c>
      <c r="C63" s="21" t="s">
        <v>488</v>
      </c>
      <c r="D63" s="24">
        <v>88662</v>
      </c>
      <c r="E63" s="22">
        <v>11500.348019999999</v>
      </c>
      <c r="F63" s="23">
        <v>0.89629269923593402</v>
      </c>
      <c r="G63" s="23"/>
    </row>
    <row r="64" spans="1:7" x14ac:dyDescent="0.2">
      <c r="A64" s="21" t="s">
        <v>588</v>
      </c>
      <c r="B64" s="21" t="s">
        <v>587</v>
      </c>
      <c r="C64" s="21" t="s">
        <v>589</v>
      </c>
      <c r="D64" s="24">
        <v>1200000</v>
      </c>
      <c r="E64" s="22">
        <v>11308.8</v>
      </c>
      <c r="F64" s="23">
        <v>0.88136418650044701</v>
      </c>
      <c r="G64" s="23"/>
    </row>
    <row r="65" spans="1:7" x14ac:dyDescent="0.2">
      <c r="A65" s="21" t="s">
        <v>765</v>
      </c>
      <c r="B65" s="21" t="s">
        <v>764</v>
      </c>
      <c r="C65" s="21" t="s">
        <v>442</v>
      </c>
      <c r="D65" s="24">
        <v>5751488</v>
      </c>
      <c r="E65" s="22">
        <v>11062.98717</v>
      </c>
      <c r="F65" s="23">
        <v>0.86220648409662703</v>
      </c>
      <c r="G65" s="23"/>
    </row>
    <row r="66" spans="1:7" x14ac:dyDescent="0.2">
      <c r="A66" s="21" t="s">
        <v>767</v>
      </c>
      <c r="B66" s="21" t="s">
        <v>766</v>
      </c>
      <c r="C66" s="21" t="s">
        <v>165</v>
      </c>
      <c r="D66" s="24">
        <v>392457</v>
      </c>
      <c r="E66" s="22">
        <v>10866.74187</v>
      </c>
      <c r="F66" s="23">
        <v>0.84691188350336899</v>
      </c>
      <c r="G66" s="23"/>
    </row>
    <row r="67" spans="1:7" x14ac:dyDescent="0.2">
      <c r="A67" s="21" t="s">
        <v>769</v>
      </c>
      <c r="B67" s="21" t="s">
        <v>768</v>
      </c>
      <c r="C67" s="21" t="s">
        <v>186</v>
      </c>
      <c r="D67" s="24">
        <v>775000</v>
      </c>
      <c r="E67" s="22">
        <v>10760.875</v>
      </c>
      <c r="F67" s="23">
        <v>0.838661028615591</v>
      </c>
      <c r="G67" s="23"/>
    </row>
    <row r="68" spans="1:7" x14ac:dyDescent="0.2">
      <c r="A68" s="21" t="s">
        <v>498</v>
      </c>
      <c r="B68" s="21" t="s">
        <v>497</v>
      </c>
      <c r="C68" s="21" t="s">
        <v>127</v>
      </c>
      <c r="D68" s="24">
        <v>3537861</v>
      </c>
      <c r="E68" s="22">
        <v>10288.09979</v>
      </c>
      <c r="F68" s="23">
        <v>0.80181475506232103</v>
      </c>
      <c r="G68" s="23"/>
    </row>
    <row r="69" spans="1:7" x14ac:dyDescent="0.2">
      <c r="A69" s="21" t="s">
        <v>209</v>
      </c>
      <c r="B69" s="21" t="s">
        <v>208</v>
      </c>
      <c r="C69" s="21" t="s">
        <v>210</v>
      </c>
      <c r="D69" s="24">
        <v>1837180</v>
      </c>
      <c r="E69" s="22">
        <v>10262.48748</v>
      </c>
      <c r="F69" s="23">
        <v>0.79981863056038005</v>
      </c>
      <c r="G69" s="23"/>
    </row>
    <row r="70" spans="1:7" x14ac:dyDescent="0.2">
      <c r="A70" s="21" t="s">
        <v>771</v>
      </c>
      <c r="B70" s="21" t="s">
        <v>770</v>
      </c>
      <c r="C70" s="21" t="s">
        <v>210</v>
      </c>
      <c r="D70" s="24">
        <v>5193530</v>
      </c>
      <c r="E70" s="22">
        <v>10253.58628</v>
      </c>
      <c r="F70" s="23">
        <v>0.799124905417405</v>
      </c>
      <c r="G70" s="23"/>
    </row>
    <row r="71" spans="1:7" x14ac:dyDescent="0.2">
      <c r="A71" s="21" t="s">
        <v>613</v>
      </c>
      <c r="B71" s="21" t="s">
        <v>612</v>
      </c>
      <c r="C71" s="21" t="s">
        <v>232</v>
      </c>
      <c r="D71" s="24">
        <v>2803019</v>
      </c>
      <c r="E71" s="22">
        <v>10152.534820000001</v>
      </c>
      <c r="F71" s="23">
        <v>0.79124934498326704</v>
      </c>
      <c r="G71" s="23"/>
    </row>
    <row r="72" spans="1:7" x14ac:dyDescent="0.2">
      <c r="A72" s="21" t="s">
        <v>508</v>
      </c>
      <c r="B72" s="21" t="s">
        <v>507</v>
      </c>
      <c r="C72" s="21" t="s">
        <v>225</v>
      </c>
      <c r="D72" s="24">
        <v>1275000</v>
      </c>
      <c r="E72" s="22">
        <v>10138.1625</v>
      </c>
      <c r="F72" s="23">
        <v>0.790129221882237</v>
      </c>
      <c r="G72" s="23"/>
    </row>
    <row r="73" spans="1:7" x14ac:dyDescent="0.2">
      <c r="A73" s="21" t="s">
        <v>543</v>
      </c>
      <c r="B73" s="21" t="s">
        <v>542</v>
      </c>
      <c r="C73" s="21" t="s">
        <v>141</v>
      </c>
      <c r="D73" s="24">
        <v>1298978</v>
      </c>
      <c r="E73" s="22">
        <v>9944.3260790000004</v>
      </c>
      <c r="F73" s="23">
        <v>0.77502236001282299</v>
      </c>
      <c r="G73" s="23"/>
    </row>
    <row r="74" spans="1:7" x14ac:dyDescent="0.2">
      <c r="A74" s="21" t="s">
        <v>476</v>
      </c>
      <c r="B74" s="21" t="s">
        <v>475</v>
      </c>
      <c r="C74" s="21" t="s">
        <v>210</v>
      </c>
      <c r="D74" s="24">
        <v>1302118</v>
      </c>
      <c r="E74" s="22">
        <v>9620.6988430000001</v>
      </c>
      <c r="F74" s="23">
        <v>0.74980010339969705</v>
      </c>
      <c r="G74" s="23"/>
    </row>
    <row r="75" spans="1:7" x14ac:dyDescent="0.2">
      <c r="A75" s="21" t="s">
        <v>773</v>
      </c>
      <c r="B75" s="21" t="s">
        <v>772</v>
      </c>
      <c r="C75" s="21" t="s">
        <v>220</v>
      </c>
      <c r="D75" s="24">
        <v>3000000</v>
      </c>
      <c r="E75" s="22">
        <v>9478.5</v>
      </c>
      <c r="F75" s="23">
        <v>0.73871767488544204</v>
      </c>
      <c r="G75" s="23"/>
    </row>
    <row r="76" spans="1:7" x14ac:dyDescent="0.2">
      <c r="A76" s="21" t="s">
        <v>490</v>
      </c>
      <c r="B76" s="21" t="s">
        <v>489</v>
      </c>
      <c r="C76" s="21" t="s">
        <v>220</v>
      </c>
      <c r="D76" s="24">
        <v>1225000</v>
      </c>
      <c r="E76" s="22">
        <v>9377.9874999999993</v>
      </c>
      <c r="F76" s="23">
        <v>0.73088411891172</v>
      </c>
      <c r="G76" s="23"/>
    </row>
    <row r="77" spans="1:7" x14ac:dyDescent="0.2">
      <c r="A77" s="21" t="s">
        <v>456</v>
      </c>
      <c r="B77" s="21" t="s">
        <v>455</v>
      </c>
      <c r="C77" s="21" t="s">
        <v>162</v>
      </c>
      <c r="D77" s="24">
        <v>826886</v>
      </c>
      <c r="E77" s="22">
        <v>8641.785586</v>
      </c>
      <c r="F77" s="23">
        <v>0.67350738565684998</v>
      </c>
      <c r="G77" s="23"/>
    </row>
    <row r="78" spans="1:7" x14ac:dyDescent="0.2">
      <c r="A78" s="21" t="s">
        <v>775</v>
      </c>
      <c r="B78" s="21" t="s">
        <v>774</v>
      </c>
      <c r="C78" s="21" t="s">
        <v>150</v>
      </c>
      <c r="D78" s="24">
        <v>6091030</v>
      </c>
      <c r="E78" s="22">
        <v>8306.3376110000008</v>
      </c>
      <c r="F78" s="23">
        <v>0.64736386630916498</v>
      </c>
      <c r="G78" s="23"/>
    </row>
    <row r="79" spans="1:7" x14ac:dyDescent="0.2">
      <c r="A79" s="21" t="s">
        <v>777</v>
      </c>
      <c r="B79" s="21" t="s">
        <v>776</v>
      </c>
      <c r="C79" s="21" t="s">
        <v>197</v>
      </c>
      <c r="D79" s="24">
        <v>1512125</v>
      </c>
      <c r="E79" s="22">
        <v>7937.9001879999996</v>
      </c>
      <c r="F79" s="23">
        <v>0.61864927682144599</v>
      </c>
      <c r="G79" s="23"/>
    </row>
    <row r="80" spans="1:7" x14ac:dyDescent="0.2">
      <c r="A80" s="21" t="s">
        <v>444</v>
      </c>
      <c r="B80" s="21" t="s">
        <v>443</v>
      </c>
      <c r="C80" s="21" t="s">
        <v>220</v>
      </c>
      <c r="D80" s="24">
        <v>2200000</v>
      </c>
      <c r="E80" s="22">
        <v>7849.6</v>
      </c>
      <c r="F80" s="23">
        <v>0.61176750126926904</v>
      </c>
      <c r="G80" s="23"/>
    </row>
    <row r="81" spans="1:9" x14ac:dyDescent="0.2">
      <c r="A81" s="21" t="s">
        <v>779</v>
      </c>
      <c r="B81" s="21" t="s">
        <v>778</v>
      </c>
      <c r="C81" s="21" t="s">
        <v>186</v>
      </c>
      <c r="D81" s="24">
        <v>257371</v>
      </c>
      <c r="E81" s="22">
        <v>7729.1085009999997</v>
      </c>
      <c r="F81" s="23">
        <v>0.60237685929166296</v>
      </c>
      <c r="G81" s="23"/>
    </row>
    <row r="82" spans="1:9" x14ac:dyDescent="0.2">
      <c r="A82" s="21" t="s">
        <v>686</v>
      </c>
      <c r="B82" s="21" t="s">
        <v>685</v>
      </c>
      <c r="C82" s="21" t="s">
        <v>210</v>
      </c>
      <c r="D82" s="24">
        <v>5217419</v>
      </c>
      <c r="E82" s="22">
        <v>7719.1714110000003</v>
      </c>
      <c r="F82" s="23">
        <v>0.60160240088369499</v>
      </c>
      <c r="G82" s="23"/>
    </row>
    <row r="83" spans="1:9" x14ac:dyDescent="0.2">
      <c r="A83" s="21" t="s">
        <v>781</v>
      </c>
      <c r="B83" s="21" t="s">
        <v>780</v>
      </c>
      <c r="C83" s="21" t="s">
        <v>232</v>
      </c>
      <c r="D83" s="24">
        <v>571023</v>
      </c>
      <c r="E83" s="22">
        <v>7342.2137339999999</v>
      </c>
      <c r="F83" s="23">
        <v>0.57222377571265903</v>
      </c>
      <c r="G83" s="23"/>
    </row>
    <row r="84" spans="1:9" x14ac:dyDescent="0.2">
      <c r="A84" s="21" t="s">
        <v>244</v>
      </c>
      <c r="B84" s="21" t="s">
        <v>243</v>
      </c>
      <c r="C84" s="21" t="s">
        <v>232</v>
      </c>
      <c r="D84" s="24">
        <v>46342</v>
      </c>
      <c r="E84" s="22">
        <v>6894.7627599999996</v>
      </c>
      <c r="F84" s="23">
        <v>0.53735117528658904</v>
      </c>
      <c r="G84" s="23"/>
    </row>
    <row r="85" spans="1:9" x14ac:dyDescent="0.2">
      <c r="A85" s="21" t="s">
        <v>783</v>
      </c>
      <c r="B85" s="21" t="s">
        <v>782</v>
      </c>
      <c r="C85" s="21" t="s">
        <v>153</v>
      </c>
      <c r="D85" s="24">
        <v>100287</v>
      </c>
      <c r="E85" s="22">
        <v>5787.5627699999995</v>
      </c>
      <c r="F85" s="23">
        <v>0.45106028514089203</v>
      </c>
      <c r="G85" s="23"/>
    </row>
    <row r="86" spans="1:9" x14ac:dyDescent="0.2">
      <c r="A86" s="21" t="s">
        <v>785</v>
      </c>
      <c r="B86" s="21" t="s">
        <v>784</v>
      </c>
      <c r="C86" s="21" t="s">
        <v>442</v>
      </c>
      <c r="D86" s="24">
        <v>225000</v>
      </c>
      <c r="E86" s="22">
        <v>5760.2250000000004</v>
      </c>
      <c r="F86" s="23">
        <v>0.44892968495194402</v>
      </c>
      <c r="G86" s="23"/>
    </row>
    <row r="87" spans="1:9" x14ac:dyDescent="0.2">
      <c r="A87" s="21" t="s">
        <v>787</v>
      </c>
      <c r="B87" s="21" t="s">
        <v>786</v>
      </c>
      <c r="C87" s="21" t="s">
        <v>183</v>
      </c>
      <c r="D87" s="24">
        <v>361518</v>
      </c>
      <c r="E87" s="22">
        <v>5500.1348520000001</v>
      </c>
      <c r="F87" s="23">
        <v>0.42865926353598399</v>
      </c>
      <c r="G87" s="23"/>
    </row>
    <row r="88" spans="1:9" x14ac:dyDescent="0.2">
      <c r="A88" s="21" t="s">
        <v>789</v>
      </c>
      <c r="B88" s="21" t="s">
        <v>788</v>
      </c>
      <c r="C88" s="21" t="s">
        <v>442</v>
      </c>
      <c r="D88" s="24">
        <v>10000000</v>
      </c>
      <c r="E88" s="22">
        <v>5267</v>
      </c>
      <c r="F88" s="23">
        <v>0.41048963376289799</v>
      </c>
      <c r="G88" s="23"/>
    </row>
    <row r="89" spans="1:9" x14ac:dyDescent="0.2">
      <c r="A89" s="21" t="s">
        <v>595</v>
      </c>
      <c r="B89" s="21" t="s">
        <v>594</v>
      </c>
      <c r="C89" s="21" t="s">
        <v>183</v>
      </c>
      <c r="D89" s="24">
        <v>495000</v>
      </c>
      <c r="E89" s="22">
        <v>4794.0749999999998</v>
      </c>
      <c r="F89" s="23">
        <v>0.37363168615566</v>
      </c>
      <c r="G89" s="23"/>
    </row>
    <row r="90" spans="1:9" x14ac:dyDescent="0.2">
      <c r="A90" s="21" t="s">
        <v>252</v>
      </c>
      <c r="B90" s="21" t="s">
        <v>251</v>
      </c>
      <c r="C90" s="21" t="s">
        <v>253</v>
      </c>
      <c r="D90" s="24">
        <v>200000</v>
      </c>
      <c r="E90" s="22">
        <v>4688</v>
      </c>
      <c r="F90" s="23">
        <v>0.36536461041968199</v>
      </c>
      <c r="G90" s="23"/>
    </row>
    <row r="91" spans="1:9" x14ac:dyDescent="0.2">
      <c r="A91" s="21" t="s">
        <v>791</v>
      </c>
      <c r="B91" s="21" t="s">
        <v>790</v>
      </c>
      <c r="C91" s="21" t="s">
        <v>232</v>
      </c>
      <c r="D91" s="24">
        <v>500000</v>
      </c>
      <c r="E91" s="22">
        <v>4673.25</v>
      </c>
      <c r="F91" s="23">
        <v>0.36421505239841701</v>
      </c>
      <c r="G91" s="23"/>
    </row>
    <row r="92" spans="1:9" x14ac:dyDescent="0.2">
      <c r="A92" s="21" t="s">
        <v>793</v>
      </c>
      <c r="B92" s="21" t="s">
        <v>792</v>
      </c>
      <c r="C92" s="21" t="s">
        <v>165</v>
      </c>
      <c r="D92" s="24">
        <v>409407</v>
      </c>
      <c r="E92" s="22">
        <v>2667.2866049999998</v>
      </c>
      <c r="F92" s="23">
        <v>0.20787801435867301</v>
      </c>
      <c r="G92" s="23"/>
    </row>
    <row r="93" spans="1:9" x14ac:dyDescent="0.2">
      <c r="A93" s="21" t="s">
        <v>795</v>
      </c>
      <c r="B93" s="21" t="s">
        <v>794</v>
      </c>
      <c r="C93" s="21" t="s">
        <v>150</v>
      </c>
      <c r="D93" s="24">
        <v>363420</v>
      </c>
      <c r="E93" s="22">
        <v>1637.9339399999999</v>
      </c>
      <c r="F93" s="23">
        <v>0.127654244001978</v>
      </c>
      <c r="G93" s="23"/>
    </row>
    <row r="94" spans="1:9" x14ac:dyDescent="0.2">
      <c r="A94" s="21" t="s">
        <v>797</v>
      </c>
      <c r="B94" s="21" t="s">
        <v>796</v>
      </c>
      <c r="C94" s="21" t="s">
        <v>232</v>
      </c>
      <c r="D94" s="24">
        <v>117776</v>
      </c>
      <c r="E94" s="22">
        <v>588.88</v>
      </c>
      <c r="F94" s="23">
        <v>4.5895032377120802E-2</v>
      </c>
      <c r="G94" s="23"/>
    </row>
    <row r="95" spans="1:9" x14ac:dyDescent="0.2">
      <c r="A95" s="20" t="s">
        <v>30</v>
      </c>
      <c r="B95" s="20"/>
      <c r="C95" s="20"/>
      <c r="D95" s="20"/>
      <c r="E95" s="25">
        <f>SUM(E7:E94)</f>
        <v>1229060.0436300002</v>
      </c>
      <c r="F95" s="26">
        <f>SUM(F7:F94)</f>
        <v>95.78819198448636</v>
      </c>
      <c r="G95" s="23"/>
      <c r="H95" s="14"/>
      <c r="I95" s="14"/>
    </row>
    <row r="96" spans="1:9" x14ac:dyDescent="0.2">
      <c r="A96" s="21"/>
      <c r="B96" s="21"/>
      <c r="C96" s="21"/>
      <c r="D96" s="21"/>
      <c r="E96" s="22"/>
      <c r="F96" s="23"/>
      <c r="G96" s="23"/>
    </row>
    <row r="97" spans="1:9" x14ac:dyDescent="0.2">
      <c r="A97" s="20" t="s">
        <v>370</v>
      </c>
      <c r="B97" s="21"/>
      <c r="C97" s="21"/>
      <c r="D97" s="21"/>
      <c r="E97" s="22"/>
      <c r="F97" s="23"/>
      <c r="G97" s="23"/>
    </row>
    <row r="98" spans="1:9" x14ac:dyDescent="0.2">
      <c r="A98" s="21"/>
      <c r="B98" s="21" t="s">
        <v>371</v>
      </c>
      <c r="C98" s="21" t="s">
        <v>220</v>
      </c>
      <c r="D98" s="24">
        <v>8100</v>
      </c>
      <c r="E98" s="22">
        <v>8.0999999999999996E-4</v>
      </c>
      <c r="F98" s="23">
        <v>6.3128270998281196E-8</v>
      </c>
      <c r="G98" s="23"/>
    </row>
    <row r="99" spans="1:9" x14ac:dyDescent="0.2">
      <c r="A99" s="20" t="s">
        <v>30</v>
      </c>
      <c r="B99" s="20"/>
      <c r="C99" s="20"/>
      <c r="D99" s="20"/>
      <c r="E99" s="25">
        <f>SUM(E97:E98)</f>
        <v>8.0999999999999996E-4</v>
      </c>
      <c r="F99" s="26">
        <f>SUM(F97:F98)</f>
        <v>6.3128270998281196E-8</v>
      </c>
      <c r="G99" s="23"/>
      <c r="H99" s="14"/>
      <c r="I99" s="14"/>
    </row>
    <row r="100" spans="1:9" x14ac:dyDescent="0.2">
      <c r="A100" s="21"/>
      <c r="B100" s="21"/>
      <c r="C100" s="21"/>
      <c r="D100" s="21"/>
      <c r="E100" s="22"/>
      <c r="F100" s="23"/>
      <c r="G100" s="23"/>
    </row>
    <row r="101" spans="1:9" x14ac:dyDescent="0.2">
      <c r="A101" s="20" t="s">
        <v>31</v>
      </c>
      <c r="B101" s="21"/>
      <c r="C101" s="21"/>
      <c r="D101" s="21"/>
      <c r="E101" s="22"/>
      <c r="F101" s="23"/>
      <c r="G101" s="23"/>
    </row>
    <row r="102" spans="1:9" x14ac:dyDescent="0.2">
      <c r="A102" s="20" t="s">
        <v>38</v>
      </c>
      <c r="B102" s="21"/>
      <c r="C102" s="21"/>
      <c r="D102" s="21"/>
      <c r="E102" s="22"/>
      <c r="F102" s="23"/>
      <c r="G102" s="23"/>
    </row>
    <row r="103" spans="1:9" x14ac:dyDescent="0.2">
      <c r="A103" s="21" t="s">
        <v>121</v>
      </c>
      <c r="B103" s="21" t="s">
        <v>120</v>
      </c>
      <c r="C103" s="21" t="s">
        <v>40</v>
      </c>
      <c r="D103" s="24">
        <v>2500000</v>
      </c>
      <c r="E103" s="22">
        <v>2492.4724999999999</v>
      </c>
      <c r="F103" s="23">
        <v>0.19425367831575699</v>
      </c>
      <c r="G103" s="23">
        <v>5.2492000000000001</v>
      </c>
    </row>
    <row r="104" spans="1:9" x14ac:dyDescent="0.2">
      <c r="A104" s="20" t="s">
        <v>30</v>
      </c>
      <c r="B104" s="20"/>
      <c r="C104" s="20"/>
      <c r="D104" s="20"/>
      <c r="E104" s="25">
        <f>SUM(E102:E103)</f>
        <v>2492.4724999999999</v>
      </c>
      <c r="F104" s="26">
        <f>SUM(F102:F103)</f>
        <v>0.19425367831575699</v>
      </c>
      <c r="G104" s="20"/>
      <c r="H104" s="14"/>
      <c r="I104" s="14"/>
    </row>
    <row r="105" spans="1:9" x14ac:dyDescent="0.2">
      <c r="A105" s="21"/>
      <c r="B105" s="21"/>
      <c r="C105" s="21"/>
      <c r="D105" s="21"/>
      <c r="E105" s="22"/>
      <c r="F105" s="23"/>
      <c r="G105" s="20"/>
    </row>
    <row r="106" spans="1:9" x14ac:dyDescent="0.2">
      <c r="A106" s="20" t="s">
        <v>42</v>
      </c>
      <c r="B106" s="20"/>
      <c r="C106" s="20"/>
      <c r="D106" s="20"/>
      <c r="E106" s="25">
        <f>E95+E99+E104</f>
        <v>1231552.5169400002</v>
      </c>
      <c r="F106" s="26">
        <f>F95+F99+F104</f>
        <v>95.98244572593039</v>
      </c>
      <c r="G106" s="20"/>
      <c r="H106" s="14"/>
      <c r="I106" s="14"/>
    </row>
    <row r="107" spans="1:9" x14ac:dyDescent="0.2">
      <c r="A107" s="20"/>
      <c r="B107" s="20"/>
      <c r="C107" s="20"/>
      <c r="D107" s="20"/>
      <c r="E107" s="25"/>
      <c r="F107" s="26"/>
      <c r="G107" s="20"/>
      <c r="H107" s="14"/>
      <c r="I107" s="14"/>
    </row>
    <row r="108" spans="1:9" x14ac:dyDescent="0.2">
      <c r="A108" s="20" t="s">
        <v>44</v>
      </c>
      <c r="B108" s="20"/>
      <c r="C108" s="20"/>
      <c r="D108" s="20"/>
      <c r="E108" s="25">
        <f>E110-(E95+E99+E104)</f>
        <v>51549.312384699704</v>
      </c>
      <c r="F108" s="26">
        <f>F110-(F95+F99+F104)</f>
        <v>4.0175542740696102</v>
      </c>
      <c r="G108" s="20"/>
      <c r="H108" s="14"/>
      <c r="I108" s="14"/>
    </row>
    <row r="109" spans="1:9" x14ac:dyDescent="0.2">
      <c r="A109" s="20"/>
      <c r="B109" s="20"/>
      <c r="C109" s="20"/>
      <c r="D109" s="20"/>
      <c r="E109" s="25"/>
      <c r="F109" s="26"/>
      <c r="G109" s="20"/>
      <c r="H109" s="14"/>
      <c r="I109" s="14"/>
    </row>
    <row r="110" spans="1:9" x14ac:dyDescent="0.2">
      <c r="A110" s="27" t="s">
        <v>43</v>
      </c>
      <c r="B110" s="27"/>
      <c r="C110" s="27"/>
      <c r="D110" s="27"/>
      <c r="E110" s="28">
        <v>1283101.8293246999</v>
      </c>
      <c r="F110" s="29">
        <v>100</v>
      </c>
      <c r="G110" s="27"/>
      <c r="H110" s="14"/>
      <c r="I110" s="14"/>
    </row>
    <row r="111" spans="1:9" x14ac:dyDescent="0.2">
      <c r="F111" s="69" t="s">
        <v>860</v>
      </c>
    </row>
    <row r="112" spans="1:9" x14ac:dyDescent="0.2">
      <c r="A112" s="14" t="s">
        <v>46</v>
      </c>
    </row>
    <row r="113" spans="1:4" x14ac:dyDescent="0.2">
      <c r="A113" s="14" t="s">
        <v>378</v>
      </c>
    </row>
    <row r="115" spans="1:4" x14ac:dyDescent="0.2">
      <c r="A115" s="14" t="s">
        <v>47</v>
      </c>
    </row>
    <row r="116" spans="1:4" x14ac:dyDescent="0.2">
      <c r="A116" s="14" t="s">
        <v>48</v>
      </c>
    </row>
    <row r="117" spans="1:4" x14ac:dyDescent="0.2">
      <c r="A117" s="14" t="s">
        <v>49</v>
      </c>
      <c r="B117" s="14"/>
      <c r="C117" s="30" t="s">
        <v>51</v>
      </c>
      <c r="D117" s="14" t="s">
        <v>50</v>
      </c>
    </row>
    <row r="118" spans="1:4" x14ac:dyDescent="0.2">
      <c r="A118" s="7" t="s">
        <v>52</v>
      </c>
      <c r="C118" s="31">
        <v>2815.4126999999999</v>
      </c>
      <c r="D118" s="31">
        <v>2806.4519</v>
      </c>
    </row>
    <row r="119" spans="1:4" x14ac:dyDescent="0.2">
      <c r="A119" s="7" t="s">
        <v>53</v>
      </c>
      <c r="C119" s="31">
        <v>95.585599999999999</v>
      </c>
      <c r="D119" s="31">
        <v>95.281400000000005</v>
      </c>
    </row>
    <row r="120" spans="1:4" x14ac:dyDescent="0.2">
      <c r="A120" s="7" t="s">
        <v>54</v>
      </c>
      <c r="C120" s="31">
        <v>3163.6170999999999</v>
      </c>
      <c r="D120" s="31">
        <v>3166.3930999999998</v>
      </c>
    </row>
    <row r="121" spans="1:4" x14ac:dyDescent="0.2">
      <c r="A121" s="7" t="s">
        <v>55</v>
      </c>
      <c r="C121" s="31">
        <v>114.91719999999999</v>
      </c>
      <c r="D121" s="31">
        <v>115.0141</v>
      </c>
    </row>
    <row r="123" spans="1:4" x14ac:dyDescent="0.2">
      <c r="A123" s="7" t="s">
        <v>60</v>
      </c>
    </row>
    <row r="125" spans="1:4" x14ac:dyDescent="0.2">
      <c r="A125" s="14" t="s">
        <v>56</v>
      </c>
      <c r="D125" s="30" t="s">
        <v>63</v>
      </c>
    </row>
    <row r="127" spans="1:4" x14ac:dyDescent="0.2">
      <c r="A127" s="14" t="s">
        <v>379</v>
      </c>
      <c r="D127" s="51">
        <v>0.14347328980640101</v>
      </c>
    </row>
    <row r="129" spans="1:9" x14ac:dyDescent="0.2">
      <c r="A129" s="14" t="s">
        <v>62</v>
      </c>
      <c r="D129" s="30" t="s">
        <v>63</v>
      </c>
    </row>
    <row r="131" spans="1:9" x14ac:dyDescent="0.2">
      <c r="A131" s="62" t="s">
        <v>1089</v>
      </c>
      <c r="B131" s="63"/>
      <c r="C131" s="63"/>
      <c r="D131" s="63"/>
      <c r="E131" s="11"/>
      <c r="G131" s="63"/>
      <c r="H131" s="63"/>
      <c r="I131" s="63"/>
    </row>
    <row r="132" spans="1:9" x14ac:dyDescent="0.2">
      <c r="A132" s="62"/>
      <c r="B132" s="63"/>
      <c r="C132" s="63"/>
      <c r="D132" s="63"/>
      <c r="E132" s="11"/>
      <c r="G132" s="63"/>
      <c r="H132" s="63"/>
      <c r="I132" s="63"/>
    </row>
    <row r="133" spans="1:9" x14ac:dyDescent="0.2">
      <c r="A133" s="62" t="s">
        <v>1080</v>
      </c>
      <c r="B133" s="63"/>
      <c r="C133" s="63"/>
      <c r="D133" s="63"/>
      <c r="E133" s="11"/>
      <c r="G133" s="63"/>
      <c r="H133" s="63"/>
      <c r="I133" s="63"/>
    </row>
    <row r="134" spans="1:9" x14ac:dyDescent="0.2">
      <c r="A134" s="64"/>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2" t="s">
        <v>1097</v>
      </c>
      <c r="B151" s="63"/>
      <c r="C151" s="63"/>
      <c r="D151" s="63"/>
      <c r="E151" s="11"/>
      <c r="G151" s="63"/>
      <c r="H151" s="63"/>
      <c r="I151" s="63"/>
    </row>
    <row r="152" spans="1:9" x14ac:dyDescent="0.2">
      <c r="A152" s="63"/>
      <c r="B152" s="63"/>
      <c r="C152" s="63"/>
      <c r="D152" s="63"/>
      <c r="E152" s="11"/>
      <c r="G152" s="63"/>
      <c r="H152" s="63"/>
      <c r="I152" s="63"/>
    </row>
    <row r="153" spans="1:9" x14ac:dyDescent="0.2">
      <c r="A153" s="62" t="s">
        <v>1081</v>
      </c>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t="s">
        <v>1098</v>
      </c>
      <c r="B170" s="63"/>
      <c r="C170" s="63"/>
      <c r="D170" s="63"/>
      <c r="E170" s="11"/>
      <c r="G170" s="63"/>
      <c r="H170" s="63"/>
      <c r="I170" s="63"/>
    </row>
    <row r="171" spans="1:9" x14ac:dyDescent="0.2">
      <c r="B171" s="63"/>
      <c r="C171" s="63"/>
      <c r="D171" s="63"/>
      <c r="E171" s="11"/>
      <c r="G171" s="63"/>
      <c r="H171" s="63"/>
      <c r="I171" s="63"/>
    </row>
    <row r="172" spans="1:9" x14ac:dyDescent="0.2">
      <c r="A172" s="63" t="s">
        <v>1084</v>
      </c>
      <c r="G172" s="63"/>
    </row>
    <row r="173" spans="1:9" x14ac:dyDescent="0.2">
      <c r="G173" s="63"/>
    </row>
    <row r="174" spans="1:9" x14ac:dyDescent="0.2">
      <c r="G174" s="63"/>
    </row>
    <row r="175" spans="1:9" x14ac:dyDescent="0.2">
      <c r="G175" s="63"/>
    </row>
    <row r="176" spans="1:9" x14ac:dyDescent="0.2">
      <c r="G176" s="63"/>
    </row>
    <row r="177" spans="7:7" x14ac:dyDescent="0.2">
      <c r="G177" s="63"/>
    </row>
    <row r="178" spans="7:7" x14ac:dyDescent="0.2">
      <c r="G178" s="63"/>
    </row>
    <row r="179" spans="7:7" x14ac:dyDescent="0.2">
      <c r="G179" s="63"/>
    </row>
    <row r="180" spans="7:7" x14ac:dyDescent="0.2">
      <c r="G180" s="63"/>
    </row>
    <row r="181" spans="7:7" x14ac:dyDescent="0.2">
      <c r="G181" s="63"/>
    </row>
    <row r="182" spans="7:7" x14ac:dyDescent="0.2">
      <c r="G182" s="63"/>
    </row>
    <row r="183" spans="7:7" x14ac:dyDescent="0.2">
      <c r="G183" s="63"/>
    </row>
    <row r="184" spans="7:7" x14ac:dyDescent="0.2">
      <c r="G184" s="63"/>
    </row>
    <row r="185" spans="7:7" x14ac:dyDescent="0.2">
      <c r="G185" s="63"/>
    </row>
    <row r="186" spans="7:7" x14ac:dyDescent="0.2">
      <c r="G186" s="63"/>
    </row>
    <row r="187" spans="7:7" x14ac:dyDescent="0.2">
      <c r="G187" s="63"/>
    </row>
    <row r="188" spans="7:7" x14ac:dyDescent="0.2">
      <c r="G188" s="63"/>
    </row>
    <row r="189" spans="7:7" x14ac:dyDescent="0.2">
      <c r="G189" s="63"/>
    </row>
    <row r="190" spans="7:7" x14ac:dyDescent="0.2">
      <c r="G190" s="63"/>
    </row>
    <row r="191" spans="7:7" x14ac:dyDescent="0.2">
      <c r="G191" s="63"/>
    </row>
    <row r="192" spans="7:7" x14ac:dyDescent="0.2">
      <c r="G192" s="63"/>
    </row>
    <row r="193" spans="7:7" x14ac:dyDescent="0.2">
      <c r="G193" s="63"/>
    </row>
    <row r="194" spans="7:7" x14ac:dyDescent="0.2">
      <c r="G194" s="63"/>
    </row>
    <row r="195" spans="7:7" x14ac:dyDescent="0.2">
      <c r="G195" s="63"/>
    </row>
    <row r="196" spans="7:7" x14ac:dyDescent="0.2">
      <c r="G196" s="63"/>
    </row>
    <row r="197" spans="7:7" x14ac:dyDescent="0.2">
      <c r="G197" s="63"/>
    </row>
    <row r="198" spans="7:7" x14ac:dyDescent="0.2">
      <c r="G198" s="63"/>
    </row>
    <row r="199" spans="7:7" x14ac:dyDescent="0.2">
      <c r="G199" s="63"/>
    </row>
    <row r="200" spans="7:7" x14ac:dyDescent="0.2">
      <c r="G200" s="63"/>
    </row>
    <row r="201" spans="7:7" x14ac:dyDescent="0.2">
      <c r="G201" s="63"/>
    </row>
    <row r="202" spans="7:7" x14ac:dyDescent="0.2">
      <c r="G202" s="63"/>
    </row>
    <row r="203" spans="7:7" x14ac:dyDescent="0.2">
      <c r="G203" s="63"/>
    </row>
    <row r="204" spans="7:7" x14ac:dyDescent="0.2">
      <c r="G204" s="63"/>
    </row>
    <row r="205" spans="7:7" x14ac:dyDescent="0.2">
      <c r="G205" s="63"/>
    </row>
    <row r="206" spans="7:7" x14ac:dyDescent="0.2">
      <c r="G206" s="63"/>
    </row>
    <row r="207" spans="7:7" x14ac:dyDescent="0.2">
      <c r="G207" s="63"/>
    </row>
    <row r="208" spans="7:7" x14ac:dyDescent="0.2">
      <c r="G208" s="63"/>
    </row>
    <row r="209" spans="7:7" x14ac:dyDescent="0.2">
      <c r="G209" s="63"/>
    </row>
    <row r="210" spans="7:7" x14ac:dyDescent="0.2">
      <c r="G210" s="63"/>
    </row>
    <row r="211" spans="7:7" x14ac:dyDescent="0.2">
      <c r="G211" s="63"/>
    </row>
    <row r="212" spans="7:7" x14ac:dyDescent="0.2">
      <c r="G212" s="63"/>
    </row>
    <row r="213" spans="7:7" x14ac:dyDescent="0.2">
      <c r="G213" s="63"/>
    </row>
    <row r="214" spans="7:7" x14ac:dyDescent="0.2">
      <c r="G214" s="63"/>
    </row>
    <row r="215" spans="7:7" x14ac:dyDescent="0.2">
      <c r="G215" s="63"/>
    </row>
    <row r="216" spans="7:7" x14ac:dyDescent="0.2">
      <c r="G216" s="63"/>
    </row>
    <row r="217" spans="7:7" x14ac:dyDescent="0.2">
      <c r="G217" s="63"/>
    </row>
    <row r="218" spans="7:7" x14ac:dyDescent="0.2">
      <c r="G218" s="63"/>
    </row>
    <row r="219" spans="7:7" x14ac:dyDescent="0.2">
      <c r="G219" s="63"/>
    </row>
    <row r="220" spans="7:7" x14ac:dyDescent="0.2">
      <c r="G220" s="63"/>
    </row>
    <row r="221" spans="7:7" x14ac:dyDescent="0.2">
      <c r="G221" s="63"/>
    </row>
    <row r="222" spans="7:7" x14ac:dyDescent="0.2">
      <c r="G222" s="63"/>
    </row>
    <row r="223" spans="7:7" x14ac:dyDescent="0.2">
      <c r="G223" s="63"/>
    </row>
    <row r="224" spans="7:7" x14ac:dyDescent="0.2">
      <c r="G224" s="63"/>
    </row>
    <row r="225" spans="7:7" x14ac:dyDescent="0.2">
      <c r="G225" s="63"/>
    </row>
    <row r="226" spans="7:7" x14ac:dyDescent="0.2">
      <c r="G226" s="63"/>
    </row>
    <row r="227" spans="7:7" x14ac:dyDescent="0.2">
      <c r="G227" s="63"/>
    </row>
    <row r="228" spans="7:7" x14ac:dyDescent="0.2">
      <c r="G228" s="63"/>
    </row>
    <row r="229" spans="7:7" x14ac:dyDescent="0.2">
      <c r="G229" s="63"/>
    </row>
    <row r="230" spans="7:7" x14ac:dyDescent="0.2">
      <c r="G230" s="63"/>
    </row>
    <row r="231" spans="7:7" x14ac:dyDescent="0.2">
      <c r="G231" s="63"/>
    </row>
    <row r="232" spans="7:7" x14ac:dyDescent="0.2">
      <c r="G232" s="63"/>
    </row>
    <row r="233" spans="7:7" x14ac:dyDescent="0.2">
      <c r="G233" s="63"/>
    </row>
    <row r="234" spans="7:7" x14ac:dyDescent="0.2">
      <c r="G234" s="63"/>
    </row>
    <row r="235" spans="7:7" x14ac:dyDescent="0.2">
      <c r="G235" s="63"/>
    </row>
    <row r="236" spans="7:7" x14ac:dyDescent="0.2">
      <c r="G236" s="63"/>
    </row>
    <row r="237" spans="7:7" x14ac:dyDescent="0.2">
      <c r="G237" s="63"/>
    </row>
    <row r="238" spans="7:7" x14ac:dyDescent="0.2">
      <c r="G238" s="63"/>
    </row>
    <row r="239" spans="7:7" x14ac:dyDescent="0.2">
      <c r="G239" s="63"/>
    </row>
    <row r="240" spans="7:7" x14ac:dyDescent="0.2">
      <c r="G240" s="63"/>
    </row>
    <row r="241" spans="7:7" x14ac:dyDescent="0.2">
      <c r="G241" s="63"/>
    </row>
    <row r="242" spans="7:7" x14ac:dyDescent="0.2">
      <c r="G242" s="63"/>
    </row>
    <row r="243" spans="7:7" x14ac:dyDescent="0.2">
      <c r="G243" s="63"/>
    </row>
    <row r="244" spans="7:7" x14ac:dyDescent="0.2">
      <c r="G244" s="63"/>
    </row>
    <row r="245" spans="7:7" x14ac:dyDescent="0.2">
      <c r="G245" s="63"/>
    </row>
    <row r="246" spans="7:7" x14ac:dyDescent="0.2">
      <c r="G246" s="63"/>
    </row>
    <row r="247" spans="7:7" x14ac:dyDescent="0.2">
      <c r="G247" s="63"/>
    </row>
    <row r="248" spans="7:7" x14ac:dyDescent="0.2">
      <c r="G248" s="63"/>
    </row>
    <row r="249" spans="7:7" x14ac:dyDescent="0.2">
      <c r="G249" s="63"/>
    </row>
    <row r="250" spans="7:7" x14ac:dyDescent="0.2">
      <c r="G250" s="63"/>
    </row>
    <row r="251" spans="7:7" x14ac:dyDescent="0.2">
      <c r="G251" s="63"/>
    </row>
    <row r="252" spans="7:7" x14ac:dyDescent="0.2">
      <c r="G252" s="63"/>
    </row>
    <row r="253" spans="7:7" x14ac:dyDescent="0.2">
      <c r="G253" s="63"/>
    </row>
    <row r="254" spans="7:7" x14ac:dyDescent="0.2">
      <c r="G254" s="63"/>
    </row>
    <row r="255" spans="7:7" x14ac:dyDescent="0.2">
      <c r="G255" s="63"/>
    </row>
    <row r="256" spans="7:7" x14ac:dyDescent="0.2">
      <c r="G256" s="63"/>
    </row>
    <row r="257" spans="7:7" x14ac:dyDescent="0.2">
      <c r="G257" s="63"/>
    </row>
    <row r="258" spans="7:7" x14ac:dyDescent="0.2">
      <c r="G258" s="63"/>
    </row>
    <row r="259" spans="7:7" x14ac:dyDescent="0.2">
      <c r="G259" s="63"/>
    </row>
    <row r="260" spans="7:7" x14ac:dyDescent="0.2">
      <c r="G260" s="63"/>
    </row>
    <row r="261" spans="7:7" x14ac:dyDescent="0.2">
      <c r="G261" s="63"/>
    </row>
    <row r="262" spans="7:7" x14ac:dyDescent="0.2">
      <c r="G262" s="63"/>
    </row>
    <row r="263" spans="7:7" x14ac:dyDescent="0.2">
      <c r="G263" s="63"/>
    </row>
    <row r="264" spans="7:7" x14ac:dyDescent="0.2">
      <c r="G264" s="63"/>
    </row>
    <row r="265" spans="7:7" x14ac:dyDescent="0.2">
      <c r="G265" s="63"/>
    </row>
    <row r="266" spans="7:7" x14ac:dyDescent="0.2">
      <c r="G266" s="63"/>
    </row>
    <row r="267" spans="7:7" x14ac:dyDescent="0.2">
      <c r="G267" s="63"/>
    </row>
    <row r="268" spans="7:7" x14ac:dyDescent="0.2">
      <c r="G268" s="63"/>
    </row>
    <row r="269" spans="7:7" x14ac:dyDescent="0.2">
      <c r="G269" s="63"/>
    </row>
    <row r="270" spans="7:7" x14ac:dyDescent="0.2">
      <c r="G270" s="63"/>
    </row>
    <row r="271" spans="7:7" x14ac:dyDescent="0.2">
      <c r="G271" s="63"/>
    </row>
    <row r="272" spans="7:7" x14ac:dyDescent="0.2">
      <c r="G272" s="63"/>
    </row>
  </sheetData>
  <mergeCells count="1">
    <mergeCell ref="A1:F1"/>
  </mergeCells>
  <conditionalFormatting sqref="F2:F3">
    <cfRule type="cellIs" dxfId="56" priority="4" stopIfTrue="1" operator="between">
      <formula>0.009</formula>
      <formula>-0.009</formula>
    </cfRule>
  </conditionalFormatting>
  <conditionalFormatting sqref="F5:F164">
    <cfRule type="cellIs" dxfId="55" priority="1" stopIfTrue="1" operator="between">
      <formula>0.009</formula>
      <formula>-0.009</formula>
    </cfRule>
  </conditionalFormatting>
  <conditionalFormatting sqref="F172:F65536">
    <cfRule type="cellIs" dxfId="54"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36"/>
  <sheetViews>
    <sheetView workbookViewId="0">
      <selection sqref="A1:F1"/>
    </sheetView>
  </sheetViews>
  <sheetFormatPr defaultColWidth="9.109375" defaultRowHeight="10.199999999999999" x14ac:dyDescent="0.2"/>
  <cols>
    <col min="1" max="1" width="38.6640625" style="7" bestFit="1" customWidth="1"/>
    <col min="2" max="2" width="28.5546875" style="7" bestFit="1" customWidth="1"/>
    <col min="3" max="3" width="35.44140625" style="7" bestFit="1" customWidth="1"/>
    <col min="4" max="4" width="15.33203125" style="7" bestFit="1" customWidth="1"/>
    <col min="5" max="5" width="26.5546875" style="10" customWidth="1"/>
    <col min="6" max="6" width="14.6640625" style="11" bestFit="1" customWidth="1"/>
    <col min="7" max="16384" width="9.109375" style="7"/>
  </cols>
  <sheetData>
    <row r="1" spans="1:6" s="1" customFormat="1" ht="13.8" x14ac:dyDescent="0.2">
      <c r="A1" s="105" t="s">
        <v>15</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126</v>
      </c>
      <c r="B7" s="21" t="s">
        <v>125</v>
      </c>
      <c r="C7" s="21" t="s">
        <v>127</v>
      </c>
      <c r="D7" s="24">
        <v>357504</v>
      </c>
      <c r="E7" s="22">
        <v>3543.5796479999999</v>
      </c>
      <c r="F7" s="23">
        <v>7.5779787131089904</v>
      </c>
    </row>
    <row r="8" spans="1:6" x14ac:dyDescent="0.2">
      <c r="A8" s="21" t="s">
        <v>137</v>
      </c>
      <c r="B8" s="21" t="s">
        <v>136</v>
      </c>
      <c r="C8" s="21" t="s">
        <v>138</v>
      </c>
      <c r="D8" s="24">
        <v>154546</v>
      </c>
      <c r="E8" s="22">
        <v>2426.9903840000002</v>
      </c>
      <c r="F8" s="23">
        <v>5.1901419733157397</v>
      </c>
    </row>
    <row r="9" spans="1:6" x14ac:dyDescent="0.2">
      <c r="A9" s="21" t="s">
        <v>132</v>
      </c>
      <c r="B9" s="21" t="s">
        <v>131</v>
      </c>
      <c r="C9" s="21" t="s">
        <v>127</v>
      </c>
      <c r="D9" s="24">
        <v>154640</v>
      </c>
      <c r="E9" s="22">
        <v>2076.6605599999998</v>
      </c>
      <c r="F9" s="23">
        <v>4.4409583193409903</v>
      </c>
    </row>
    <row r="10" spans="1:6" x14ac:dyDescent="0.2">
      <c r="A10" s="21" t="s">
        <v>140</v>
      </c>
      <c r="B10" s="21" t="s">
        <v>139</v>
      </c>
      <c r="C10" s="21" t="s">
        <v>141</v>
      </c>
      <c r="D10" s="24">
        <v>122862</v>
      </c>
      <c r="E10" s="22">
        <v>1984.7127479999999</v>
      </c>
      <c r="F10" s="23">
        <v>4.2443270506050901</v>
      </c>
    </row>
    <row r="11" spans="1:6" x14ac:dyDescent="0.2">
      <c r="A11" s="21" t="s">
        <v>134</v>
      </c>
      <c r="B11" s="21" t="s">
        <v>133</v>
      </c>
      <c r="C11" s="21" t="s">
        <v>135</v>
      </c>
      <c r="D11" s="24">
        <v>94176</v>
      </c>
      <c r="E11" s="22">
        <v>1982.9698559999999</v>
      </c>
      <c r="F11" s="23">
        <v>4.2405998595194596</v>
      </c>
    </row>
    <row r="12" spans="1:6" x14ac:dyDescent="0.2">
      <c r="A12" s="21" t="s">
        <v>129</v>
      </c>
      <c r="B12" s="21" t="s">
        <v>128</v>
      </c>
      <c r="C12" s="21" t="s">
        <v>130</v>
      </c>
      <c r="D12" s="24">
        <v>41857</v>
      </c>
      <c r="E12" s="22">
        <v>1709.230595</v>
      </c>
      <c r="F12" s="23">
        <v>3.6552058515222101</v>
      </c>
    </row>
    <row r="13" spans="1:6" x14ac:dyDescent="0.2">
      <c r="A13" s="21" t="s">
        <v>322</v>
      </c>
      <c r="B13" s="21" t="s">
        <v>321</v>
      </c>
      <c r="C13" s="21" t="s">
        <v>192</v>
      </c>
      <c r="D13" s="24">
        <v>326770</v>
      </c>
      <c r="E13" s="22">
        <v>1316.8831</v>
      </c>
      <c r="F13" s="23">
        <v>2.8161670092798201</v>
      </c>
    </row>
    <row r="14" spans="1:6" x14ac:dyDescent="0.2">
      <c r="A14" s="21" t="s">
        <v>336</v>
      </c>
      <c r="B14" s="21" t="s">
        <v>335</v>
      </c>
      <c r="C14" s="21" t="s">
        <v>141</v>
      </c>
      <c r="D14" s="24">
        <v>41063</v>
      </c>
      <c r="E14" s="22">
        <v>1316.5619059999999</v>
      </c>
      <c r="F14" s="23">
        <v>2.81548013286202</v>
      </c>
    </row>
    <row r="15" spans="1:6" x14ac:dyDescent="0.2">
      <c r="A15" s="21" t="s">
        <v>201</v>
      </c>
      <c r="B15" s="21" t="s">
        <v>200</v>
      </c>
      <c r="C15" s="21" t="s">
        <v>153</v>
      </c>
      <c r="D15" s="24">
        <v>6210</v>
      </c>
      <c r="E15" s="22">
        <v>1036.8837000000001</v>
      </c>
      <c r="F15" s="23">
        <v>2.21738563460947</v>
      </c>
    </row>
    <row r="16" spans="1:6" x14ac:dyDescent="0.2">
      <c r="A16" s="21" t="s">
        <v>147</v>
      </c>
      <c r="B16" s="21" t="s">
        <v>146</v>
      </c>
      <c r="C16" s="21" t="s">
        <v>141</v>
      </c>
      <c r="D16" s="24">
        <v>55559</v>
      </c>
      <c r="E16" s="22">
        <v>901.88924699999995</v>
      </c>
      <c r="F16" s="23">
        <v>1.9286987154938899</v>
      </c>
    </row>
    <row r="17" spans="1:6" x14ac:dyDescent="0.2">
      <c r="A17" s="21" t="s">
        <v>191</v>
      </c>
      <c r="B17" s="21" t="s">
        <v>190</v>
      </c>
      <c r="C17" s="21" t="s">
        <v>192</v>
      </c>
      <c r="D17" s="24">
        <v>38681</v>
      </c>
      <c r="E17" s="22">
        <v>895.81327899999997</v>
      </c>
      <c r="F17" s="23">
        <v>1.9157052002524599</v>
      </c>
    </row>
    <row r="18" spans="1:6" x14ac:dyDescent="0.2">
      <c r="A18" s="21" t="s">
        <v>261</v>
      </c>
      <c r="B18" s="21" t="s">
        <v>260</v>
      </c>
      <c r="C18" s="21" t="s">
        <v>183</v>
      </c>
      <c r="D18" s="24">
        <v>21848</v>
      </c>
      <c r="E18" s="22">
        <v>885.17172000000005</v>
      </c>
      <c r="F18" s="23">
        <v>1.8929481253206699</v>
      </c>
    </row>
    <row r="19" spans="1:6" x14ac:dyDescent="0.2">
      <c r="A19" s="21" t="s">
        <v>158</v>
      </c>
      <c r="B19" s="21" t="s">
        <v>157</v>
      </c>
      <c r="C19" s="21" t="s">
        <v>159</v>
      </c>
      <c r="D19" s="24">
        <v>246213</v>
      </c>
      <c r="E19" s="22">
        <v>811.39494149999996</v>
      </c>
      <c r="F19" s="23">
        <v>1.73517578420501</v>
      </c>
    </row>
    <row r="20" spans="1:6" x14ac:dyDescent="0.2">
      <c r="A20" s="21" t="s">
        <v>394</v>
      </c>
      <c r="B20" s="21" t="s">
        <v>393</v>
      </c>
      <c r="C20" s="21" t="s">
        <v>395</v>
      </c>
      <c r="D20" s="24">
        <v>90776</v>
      </c>
      <c r="E20" s="22">
        <v>804.91079200000001</v>
      </c>
      <c r="F20" s="23">
        <v>1.7213093689513399</v>
      </c>
    </row>
    <row r="21" spans="1:6" x14ac:dyDescent="0.2">
      <c r="A21" s="21" t="s">
        <v>799</v>
      </c>
      <c r="B21" s="21" t="s">
        <v>798</v>
      </c>
      <c r="C21" s="21" t="s">
        <v>183</v>
      </c>
      <c r="D21" s="24">
        <v>27612</v>
      </c>
      <c r="E21" s="22">
        <v>764.71433999999999</v>
      </c>
      <c r="F21" s="23">
        <v>1.6353488748023199</v>
      </c>
    </row>
    <row r="22" spans="1:6" x14ac:dyDescent="0.2">
      <c r="A22" s="21" t="s">
        <v>406</v>
      </c>
      <c r="B22" s="21" t="s">
        <v>405</v>
      </c>
      <c r="C22" s="21" t="s">
        <v>407</v>
      </c>
      <c r="D22" s="24">
        <v>120247</v>
      </c>
      <c r="E22" s="22">
        <v>726.77286800000002</v>
      </c>
      <c r="F22" s="23">
        <v>1.55421067678769</v>
      </c>
    </row>
    <row r="23" spans="1:6" x14ac:dyDescent="0.2">
      <c r="A23" s="21" t="s">
        <v>801</v>
      </c>
      <c r="B23" s="21" t="s">
        <v>800</v>
      </c>
      <c r="C23" s="21" t="s">
        <v>153</v>
      </c>
      <c r="D23" s="24">
        <v>9937</v>
      </c>
      <c r="E23" s="22">
        <v>726.64312500000005</v>
      </c>
      <c r="F23" s="23">
        <v>1.5539332201506599</v>
      </c>
    </row>
    <row r="24" spans="1:6" x14ac:dyDescent="0.2">
      <c r="A24" s="21" t="s">
        <v>152</v>
      </c>
      <c r="B24" s="21" t="s">
        <v>151</v>
      </c>
      <c r="C24" s="21" t="s">
        <v>153</v>
      </c>
      <c r="D24" s="24">
        <v>17136</v>
      </c>
      <c r="E24" s="22">
        <v>635.60851200000002</v>
      </c>
      <c r="F24" s="23">
        <v>1.3592548361443999</v>
      </c>
    </row>
    <row r="25" spans="1:6" x14ac:dyDescent="0.2">
      <c r="A25" s="21" t="s">
        <v>494</v>
      </c>
      <c r="B25" s="21" t="s">
        <v>493</v>
      </c>
      <c r="C25" s="21" t="s">
        <v>138</v>
      </c>
      <c r="D25" s="24">
        <v>165153</v>
      </c>
      <c r="E25" s="22">
        <v>634.18751999999995</v>
      </c>
      <c r="F25" s="23">
        <v>1.3562160312642699</v>
      </c>
    </row>
    <row r="26" spans="1:6" x14ac:dyDescent="0.2">
      <c r="A26" s="21" t="s">
        <v>145</v>
      </c>
      <c r="B26" s="21" t="s">
        <v>144</v>
      </c>
      <c r="C26" s="21" t="s">
        <v>127</v>
      </c>
      <c r="D26" s="24">
        <v>64533</v>
      </c>
      <c r="E26" s="22">
        <v>633.84312599999998</v>
      </c>
      <c r="F26" s="23">
        <v>1.3554795414262599</v>
      </c>
    </row>
    <row r="27" spans="1:6" x14ac:dyDescent="0.2">
      <c r="A27" s="21" t="s">
        <v>170</v>
      </c>
      <c r="B27" s="21" t="s">
        <v>169</v>
      </c>
      <c r="C27" s="21" t="s">
        <v>171</v>
      </c>
      <c r="D27" s="24">
        <v>10464</v>
      </c>
      <c r="E27" s="22">
        <v>631.08384000000001</v>
      </c>
      <c r="F27" s="23">
        <v>1.34957878212396</v>
      </c>
    </row>
    <row r="28" spans="1:6" x14ac:dyDescent="0.2">
      <c r="A28" s="21" t="s">
        <v>783</v>
      </c>
      <c r="B28" s="21" t="s">
        <v>782</v>
      </c>
      <c r="C28" s="21" t="s">
        <v>153</v>
      </c>
      <c r="D28" s="24">
        <v>10686</v>
      </c>
      <c r="E28" s="22">
        <v>616.68906000000004</v>
      </c>
      <c r="F28" s="23">
        <v>1.3187954084578799</v>
      </c>
    </row>
    <row r="29" spans="1:6" x14ac:dyDescent="0.2">
      <c r="A29" s="21" t="s">
        <v>727</v>
      </c>
      <c r="B29" s="21" t="s">
        <v>726</v>
      </c>
      <c r="C29" s="21" t="s">
        <v>186</v>
      </c>
      <c r="D29" s="24">
        <v>13722</v>
      </c>
      <c r="E29" s="22">
        <v>608.48836800000004</v>
      </c>
      <c r="F29" s="23">
        <v>1.3012581507744401</v>
      </c>
    </row>
    <row r="30" spans="1:6" x14ac:dyDescent="0.2">
      <c r="A30" s="21" t="s">
        <v>803</v>
      </c>
      <c r="B30" s="21" t="s">
        <v>802</v>
      </c>
      <c r="C30" s="21" t="s">
        <v>138</v>
      </c>
      <c r="D30" s="24">
        <v>358058</v>
      </c>
      <c r="E30" s="22">
        <v>596.02334680000001</v>
      </c>
      <c r="F30" s="23">
        <v>1.27460158461955</v>
      </c>
    </row>
    <row r="31" spans="1:6" x14ac:dyDescent="0.2">
      <c r="A31" s="21" t="s">
        <v>805</v>
      </c>
      <c r="B31" s="21" t="s">
        <v>804</v>
      </c>
      <c r="C31" s="21" t="s">
        <v>165</v>
      </c>
      <c r="D31" s="24">
        <v>28231</v>
      </c>
      <c r="E31" s="22">
        <v>595.53294500000004</v>
      </c>
      <c r="F31" s="23">
        <v>1.2735528557153299</v>
      </c>
    </row>
    <row r="32" spans="1:6" x14ac:dyDescent="0.2">
      <c r="A32" s="21" t="s">
        <v>807</v>
      </c>
      <c r="B32" s="21" t="s">
        <v>806</v>
      </c>
      <c r="C32" s="21" t="s">
        <v>220</v>
      </c>
      <c r="D32" s="24">
        <v>5219</v>
      </c>
      <c r="E32" s="22">
        <v>591.20831999999996</v>
      </c>
      <c r="F32" s="23">
        <v>1.26430460410324</v>
      </c>
    </row>
    <row r="33" spans="1:6" x14ac:dyDescent="0.2">
      <c r="A33" s="21" t="s">
        <v>328</v>
      </c>
      <c r="B33" s="21" t="s">
        <v>327</v>
      </c>
      <c r="C33" s="21" t="s">
        <v>138</v>
      </c>
      <c r="D33" s="24">
        <v>116484</v>
      </c>
      <c r="E33" s="22">
        <v>581.313402</v>
      </c>
      <c r="F33" s="23">
        <v>1.2431442280371101</v>
      </c>
    </row>
    <row r="34" spans="1:6" x14ac:dyDescent="0.2">
      <c r="A34" s="21" t="s">
        <v>316</v>
      </c>
      <c r="B34" s="21" t="s">
        <v>315</v>
      </c>
      <c r="C34" s="21" t="s">
        <v>127</v>
      </c>
      <c r="D34" s="24">
        <v>195377</v>
      </c>
      <c r="E34" s="22">
        <v>578.120543</v>
      </c>
      <c r="F34" s="23">
        <v>1.2363162687588101</v>
      </c>
    </row>
    <row r="35" spans="1:6" x14ac:dyDescent="0.2">
      <c r="A35" s="21" t="s">
        <v>320</v>
      </c>
      <c r="B35" s="21" t="s">
        <v>319</v>
      </c>
      <c r="C35" s="21" t="s">
        <v>135</v>
      </c>
      <c r="D35" s="24">
        <v>135862</v>
      </c>
      <c r="E35" s="22">
        <v>568.92212500000005</v>
      </c>
      <c r="F35" s="23">
        <v>1.2166453645538999</v>
      </c>
    </row>
    <row r="36" spans="1:6" x14ac:dyDescent="0.2">
      <c r="A36" s="21" t="s">
        <v>809</v>
      </c>
      <c r="B36" s="21" t="s">
        <v>808</v>
      </c>
      <c r="C36" s="21" t="s">
        <v>220</v>
      </c>
      <c r="D36" s="24">
        <v>14863</v>
      </c>
      <c r="E36" s="22">
        <v>566.53297099999997</v>
      </c>
      <c r="F36" s="23">
        <v>1.2115361360469099</v>
      </c>
    </row>
    <row r="37" spans="1:6" x14ac:dyDescent="0.2">
      <c r="A37" s="21" t="s">
        <v>466</v>
      </c>
      <c r="B37" s="21" t="s">
        <v>465</v>
      </c>
      <c r="C37" s="21" t="s">
        <v>186</v>
      </c>
      <c r="D37" s="24">
        <v>7369</v>
      </c>
      <c r="E37" s="22">
        <v>561.44411000000002</v>
      </c>
      <c r="F37" s="23">
        <v>1.2006535584946501</v>
      </c>
    </row>
    <row r="38" spans="1:6" x14ac:dyDescent="0.2">
      <c r="A38" s="21" t="s">
        <v>332</v>
      </c>
      <c r="B38" s="21" t="s">
        <v>331</v>
      </c>
      <c r="C38" s="21" t="s">
        <v>127</v>
      </c>
      <c r="D38" s="24">
        <v>361958</v>
      </c>
      <c r="E38" s="22">
        <v>560.70913780000001</v>
      </c>
      <c r="F38" s="23">
        <v>1.1990818134685499</v>
      </c>
    </row>
    <row r="39" spans="1:6" x14ac:dyDescent="0.2">
      <c r="A39" s="21" t="s">
        <v>409</v>
      </c>
      <c r="B39" s="21" t="s">
        <v>408</v>
      </c>
      <c r="C39" s="21" t="s">
        <v>127</v>
      </c>
      <c r="D39" s="24">
        <v>433683</v>
      </c>
      <c r="E39" s="22">
        <v>535.94545140000002</v>
      </c>
      <c r="F39" s="23">
        <v>1.14612443504382</v>
      </c>
    </row>
    <row r="40" spans="1:6" x14ac:dyDescent="0.2">
      <c r="A40" s="21" t="s">
        <v>390</v>
      </c>
      <c r="B40" s="21" t="s">
        <v>389</v>
      </c>
      <c r="C40" s="21" t="s">
        <v>150</v>
      </c>
      <c r="D40" s="24">
        <v>202111</v>
      </c>
      <c r="E40" s="22">
        <v>535.89731649999999</v>
      </c>
      <c r="F40" s="23">
        <v>1.1460214981032699</v>
      </c>
    </row>
    <row r="41" spans="1:6" x14ac:dyDescent="0.2">
      <c r="A41" s="21" t="s">
        <v>143</v>
      </c>
      <c r="B41" s="21" t="s">
        <v>142</v>
      </c>
      <c r="C41" s="21" t="s">
        <v>127</v>
      </c>
      <c r="D41" s="24">
        <v>40570</v>
      </c>
      <c r="E41" s="22">
        <v>514.99558000000002</v>
      </c>
      <c r="F41" s="23">
        <v>1.1013229361975401</v>
      </c>
    </row>
    <row r="42" spans="1:6" x14ac:dyDescent="0.2">
      <c r="A42" s="21" t="s">
        <v>811</v>
      </c>
      <c r="B42" s="21" t="s">
        <v>810</v>
      </c>
      <c r="C42" s="21" t="s">
        <v>165</v>
      </c>
      <c r="D42" s="24">
        <v>54910</v>
      </c>
      <c r="E42" s="22">
        <v>502.06958500000002</v>
      </c>
      <c r="F42" s="23">
        <v>1.0736805731957599</v>
      </c>
    </row>
    <row r="43" spans="1:6" x14ac:dyDescent="0.2">
      <c r="A43" s="21" t="s">
        <v>813</v>
      </c>
      <c r="B43" s="21" t="s">
        <v>812</v>
      </c>
      <c r="C43" s="21" t="s">
        <v>127</v>
      </c>
      <c r="D43" s="24">
        <v>58413</v>
      </c>
      <c r="E43" s="22">
        <v>489.06284249999999</v>
      </c>
      <c r="F43" s="23">
        <v>1.0458655308987601</v>
      </c>
    </row>
    <row r="44" spans="1:6" x14ac:dyDescent="0.2">
      <c r="A44" s="21" t="s">
        <v>815</v>
      </c>
      <c r="B44" s="21" t="s">
        <v>814</v>
      </c>
      <c r="C44" s="21" t="s">
        <v>159</v>
      </c>
      <c r="D44" s="24">
        <v>341044</v>
      </c>
      <c r="E44" s="22">
        <v>487.65881560000003</v>
      </c>
      <c r="F44" s="23">
        <v>1.04286300604601</v>
      </c>
    </row>
    <row r="45" spans="1:6" x14ac:dyDescent="0.2">
      <c r="A45" s="21" t="s">
        <v>759</v>
      </c>
      <c r="B45" s="21" t="s">
        <v>758</v>
      </c>
      <c r="C45" s="21" t="s">
        <v>225</v>
      </c>
      <c r="D45" s="24">
        <v>21075</v>
      </c>
      <c r="E45" s="22">
        <v>477.6438</v>
      </c>
      <c r="F45" s="23">
        <v>1.0214458001223099</v>
      </c>
    </row>
    <row r="46" spans="1:6" x14ac:dyDescent="0.2">
      <c r="A46" s="21" t="s">
        <v>424</v>
      </c>
      <c r="B46" s="21" t="s">
        <v>423</v>
      </c>
      <c r="C46" s="21" t="s">
        <v>127</v>
      </c>
      <c r="D46" s="24">
        <v>318051</v>
      </c>
      <c r="E46" s="22">
        <v>457.51636350000001</v>
      </c>
      <c r="F46" s="23">
        <v>0.97840308611627902</v>
      </c>
    </row>
    <row r="47" spans="1:6" x14ac:dyDescent="0.2">
      <c r="A47" s="21" t="s">
        <v>308</v>
      </c>
      <c r="B47" s="21" t="s">
        <v>307</v>
      </c>
      <c r="C47" s="21" t="s">
        <v>127</v>
      </c>
      <c r="D47" s="24">
        <v>20322</v>
      </c>
      <c r="E47" s="22">
        <v>447.30754200000001</v>
      </c>
      <c r="F47" s="23">
        <v>0.95657142443581</v>
      </c>
    </row>
    <row r="48" spans="1:6" x14ac:dyDescent="0.2">
      <c r="A48" s="21" t="s">
        <v>418</v>
      </c>
      <c r="B48" s="21" t="s">
        <v>417</v>
      </c>
      <c r="C48" s="21" t="s">
        <v>177</v>
      </c>
      <c r="D48" s="24">
        <v>303573</v>
      </c>
      <c r="E48" s="22">
        <v>446.22195269999997</v>
      </c>
      <c r="F48" s="23">
        <v>0.95424988141328504</v>
      </c>
    </row>
    <row r="49" spans="1:6" x14ac:dyDescent="0.2">
      <c r="A49" s="21" t="s">
        <v>817</v>
      </c>
      <c r="B49" s="21" t="s">
        <v>816</v>
      </c>
      <c r="C49" s="21" t="s">
        <v>174</v>
      </c>
      <c r="D49" s="24">
        <v>50508</v>
      </c>
      <c r="E49" s="22">
        <v>431.79289199999999</v>
      </c>
      <c r="F49" s="23">
        <v>0.92339319814486398</v>
      </c>
    </row>
    <row r="50" spans="1:6" x14ac:dyDescent="0.2">
      <c r="A50" s="21" t="s">
        <v>435</v>
      </c>
      <c r="B50" s="21" t="s">
        <v>434</v>
      </c>
      <c r="C50" s="21" t="s">
        <v>220</v>
      </c>
      <c r="D50" s="24">
        <v>42433</v>
      </c>
      <c r="E50" s="22">
        <v>422.71754600000003</v>
      </c>
      <c r="F50" s="23">
        <v>0.90398548458016004</v>
      </c>
    </row>
    <row r="51" spans="1:6" x14ac:dyDescent="0.2">
      <c r="A51" s="21" t="s">
        <v>338</v>
      </c>
      <c r="B51" s="21" t="s">
        <v>337</v>
      </c>
      <c r="C51" s="21" t="s">
        <v>220</v>
      </c>
      <c r="D51" s="24">
        <v>39210</v>
      </c>
      <c r="E51" s="22">
        <v>386.92428000000001</v>
      </c>
      <c r="F51" s="23">
        <v>0.82744124548742903</v>
      </c>
    </row>
    <row r="52" spans="1:6" x14ac:dyDescent="0.2">
      <c r="A52" s="21" t="s">
        <v>819</v>
      </c>
      <c r="B52" s="21" t="s">
        <v>818</v>
      </c>
      <c r="C52" s="21" t="s">
        <v>395</v>
      </c>
      <c r="D52" s="24">
        <v>116677</v>
      </c>
      <c r="E52" s="22">
        <v>366.71581099999997</v>
      </c>
      <c r="F52" s="23">
        <v>0.78422524271098304</v>
      </c>
    </row>
    <row r="53" spans="1:6" x14ac:dyDescent="0.2">
      <c r="A53" s="21" t="s">
        <v>821</v>
      </c>
      <c r="B53" s="21" t="s">
        <v>820</v>
      </c>
      <c r="C53" s="21" t="s">
        <v>442</v>
      </c>
      <c r="D53" s="24">
        <v>10696</v>
      </c>
      <c r="E53" s="22">
        <v>335.05220000000003</v>
      </c>
      <c r="F53" s="23">
        <v>0.71651231003467397</v>
      </c>
    </row>
    <row r="54" spans="1:6" x14ac:dyDescent="0.2">
      <c r="A54" s="21" t="s">
        <v>416</v>
      </c>
      <c r="B54" s="21" t="s">
        <v>415</v>
      </c>
      <c r="C54" s="21" t="s">
        <v>165</v>
      </c>
      <c r="D54" s="24">
        <v>29805</v>
      </c>
      <c r="E54" s="22">
        <v>330.23939999999999</v>
      </c>
      <c r="F54" s="23">
        <v>0.70622009155130105</v>
      </c>
    </row>
    <row r="55" spans="1:6" x14ac:dyDescent="0.2">
      <c r="A55" s="21" t="s">
        <v>823</v>
      </c>
      <c r="B55" s="21" t="s">
        <v>822</v>
      </c>
      <c r="C55" s="21" t="s">
        <v>127</v>
      </c>
      <c r="D55" s="24">
        <v>211554</v>
      </c>
      <c r="E55" s="22">
        <v>325.2854304</v>
      </c>
      <c r="F55" s="23">
        <v>0.69562598053833802</v>
      </c>
    </row>
    <row r="56" spans="1:6" x14ac:dyDescent="0.2">
      <c r="A56" s="21" t="s">
        <v>825</v>
      </c>
      <c r="B56" s="21" t="s">
        <v>824</v>
      </c>
      <c r="C56" s="21" t="s">
        <v>141</v>
      </c>
      <c r="D56" s="24">
        <v>5300</v>
      </c>
      <c r="E56" s="22">
        <v>321.3655</v>
      </c>
      <c r="F56" s="23">
        <v>0.68724317216973396</v>
      </c>
    </row>
    <row r="57" spans="1:6" x14ac:dyDescent="0.2">
      <c r="A57" s="21" t="s">
        <v>827</v>
      </c>
      <c r="B57" s="21" t="s">
        <v>826</v>
      </c>
      <c r="C57" s="21" t="s">
        <v>165</v>
      </c>
      <c r="D57" s="24">
        <v>35499</v>
      </c>
      <c r="E57" s="22">
        <v>320.57371949999998</v>
      </c>
      <c r="F57" s="23">
        <v>0.68554994205485797</v>
      </c>
    </row>
    <row r="58" spans="1:6" x14ac:dyDescent="0.2">
      <c r="A58" s="21" t="s">
        <v>829</v>
      </c>
      <c r="B58" s="21" t="s">
        <v>828</v>
      </c>
      <c r="C58" s="21" t="s">
        <v>217</v>
      </c>
      <c r="D58" s="24">
        <v>9699</v>
      </c>
      <c r="E58" s="22">
        <v>319.91181599999999</v>
      </c>
      <c r="F58" s="23">
        <v>0.68413445513728199</v>
      </c>
    </row>
    <row r="59" spans="1:6" x14ac:dyDescent="0.2">
      <c r="A59" s="21" t="s">
        <v>739</v>
      </c>
      <c r="B59" s="21" t="s">
        <v>738</v>
      </c>
      <c r="C59" s="21" t="s">
        <v>238</v>
      </c>
      <c r="D59" s="24">
        <v>8180</v>
      </c>
      <c r="E59" s="22">
        <v>304.27963999999997</v>
      </c>
      <c r="F59" s="23">
        <v>0.65070489837977197</v>
      </c>
    </row>
    <row r="60" spans="1:6" x14ac:dyDescent="0.2">
      <c r="A60" s="21" t="s">
        <v>831</v>
      </c>
      <c r="B60" s="21" t="s">
        <v>830</v>
      </c>
      <c r="C60" s="21" t="s">
        <v>174</v>
      </c>
      <c r="D60" s="24">
        <v>74140</v>
      </c>
      <c r="E60" s="22">
        <v>282.32512000000003</v>
      </c>
      <c r="F60" s="23">
        <v>0.60375494896621096</v>
      </c>
    </row>
    <row r="61" spans="1:6" x14ac:dyDescent="0.2">
      <c r="A61" s="21" t="s">
        <v>392</v>
      </c>
      <c r="B61" s="21" t="s">
        <v>391</v>
      </c>
      <c r="C61" s="21" t="s">
        <v>171</v>
      </c>
      <c r="D61" s="24">
        <v>21605</v>
      </c>
      <c r="E61" s="22">
        <v>278.2724</v>
      </c>
      <c r="F61" s="23">
        <v>0.59508816877755999</v>
      </c>
    </row>
    <row r="62" spans="1:6" x14ac:dyDescent="0.2">
      <c r="A62" s="21" t="s">
        <v>833</v>
      </c>
      <c r="B62" s="21" t="s">
        <v>832</v>
      </c>
      <c r="C62" s="21" t="s">
        <v>171</v>
      </c>
      <c r="D62" s="24">
        <v>26461</v>
      </c>
      <c r="E62" s="22">
        <v>273.791967</v>
      </c>
      <c r="F62" s="23">
        <v>0.58550672027853301</v>
      </c>
    </row>
    <row r="63" spans="1:6" x14ac:dyDescent="0.2">
      <c r="A63" s="21" t="s">
        <v>835</v>
      </c>
      <c r="B63" s="21" t="s">
        <v>834</v>
      </c>
      <c r="C63" s="21" t="s">
        <v>220</v>
      </c>
      <c r="D63" s="24">
        <v>7974</v>
      </c>
      <c r="E63" s="22">
        <v>249.857316</v>
      </c>
      <c r="F63" s="23">
        <v>0.53432224192595501</v>
      </c>
    </row>
    <row r="64" spans="1:6" x14ac:dyDescent="0.2">
      <c r="A64" s="21" t="s">
        <v>837</v>
      </c>
      <c r="B64" s="21" t="s">
        <v>836</v>
      </c>
      <c r="C64" s="21" t="s">
        <v>153</v>
      </c>
      <c r="D64" s="24">
        <v>1194</v>
      </c>
      <c r="E64" s="22">
        <v>245.55804000000001</v>
      </c>
      <c r="F64" s="23">
        <v>0.52512819939098099</v>
      </c>
    </row>
    <row r="65" spans="1:6" x14ac:dyDescent="0.2">
      <c r="A65" s="21" t="s">
        <v>839</v>
      </c>
      <c r="B65" s="21" t="s">
        <v>838</v>
      </c>
      <c r="C65" s="21" t="s">
        <v>253</v>
      </c>
      <c r="D65" s="24">
        <v>7824</v>
      </c>
      <c r="E65" s="22">
        <v>243.51417599999999</v>
      </c>
      <c r="F65" s="23">
        <v>0.52075737682650702</v>
      </c>
    </row>
    <row r="66" spans="1:6" x14ac:dyDescent="0.2">
      <c r="A66" s="21" t="s">
        <v>450</v>
      </c>
      <c r="B66" s="21" t="s">
        <v>449</v>
      </c>
      <c r="C66" s="21" t="s">
        <v>165</v>
      </c>
      <c r="D66" s="24">
        <v>11340</v>
      </c>
      <c r="E66" s="22">
        <v>230.79168000000001</v>
      </c>
      <c r="F66" s="23">
        <v>0.49355019836784603</v>
      </c>
    </row>
    <row r="67" spans="1:6" x14ac:dyDescent="0.2">
      <c r="A67" s="21" t="s">
        <v>841</v>
      </c>
      <c r="B67" s="21" t="s">
        <v>840</v>
      </c>
      <c r="C67" s="21" t="s">
        <v>232</v>
      </c>
      <c r="D67" s="24">
        <v>150</v>
      </c>
      <c r="E67" s="22">
        <v>229.2825</v>
      </c>
      <c r="F67" s="23">
        <v>0.49032280261262301</v>
      </c>
    </row>
    <row r="68" spans="1:6" x14ac:dyDescent="0.2">
      <c r="A68" s="21" t="s">
        <v>843</v>
      </c>
      <c r="B68" s="21" t="s">
        <v>842</v>
      </c>
      <c r="C68" s="21" t="s">
        <v>162</v>
      </c>
      <c r="D68" s="24">
        <v>24859</v>
      </c>
      <c r="E68" s="22">
        <v>219.75355999999999</v>
      </c>
      <c r="F68" s="23">
        <v>0.46994507397337898</v>
      </c>
    </row>
    <row r="69" spans="1:6" x14ac:dyDescent="0.2">
      <c r="A69" s="21" t="s">
        <v>845</v>
      </c>
      <c r="B69" s="21" t="s">
        <v>844</v>
      </c>
      <c r="C69" s="21" t="s">
        <v>141</v>
      </c>
      <c r="D69" s="24">
        <v>81300</v>
      </c>
      <c r="E69" s="22">
        <v>214.04664</v>
      </c>
      <c r="F69" s="23">
        <v>0.45774077138296698</v>
      </c>
    </row>
    <row r="70" spans="1:6" x14ac:dyDescent="0.2">
      <c r="A70" s="21" t="s">
        <v>578</v>
      </c>
      <c r="B70" s="21" t="s">
        <v>577</v>
      </c>
      <c r="C70" s="21" t="s">
        <v>207</v>
      </c>
      <c r="D70" s="24">
        <v>21328</v>
      </c>
      <c r="E70" s="22">
        <v>201.37897599999999</v>
      </c>
      <c r="F70" s="23">
        <v>0.43065085167677503</v>
      </c>
    </row>
    <row r="71" spans="1:6" x14ac:dyDescent="0.2">
      <c r="A71" s="21" t="s">
        <v>508</v>
      </c>
      <c r="B71" s="21" t="s">
        <v>507</v>
      </c>
      <c r="C71" s="21" t="s">
        <v>225</v>
      </c>
      <c r="D71" s="24">
        <v>21344</v>
      </c>
      <c r="E71" s="22">
        <v>169.71681599999999</v>
      </c>
      <c r="F71" s="23">
        <v>0.36294102197773898</v>
      </c>
    </row>
    <row r="72" spans="1:6" x14ac:dyDescent="0.2">
      <c r="A72" s="21" t="s">
        <v>847</v>
      </c>
      <c r="B72" s="21" t="s">
        <v>846</v>
      </c>
      <c r="C72" s="21" t="s">
        <v>235</v>
      </c>
      <c r="D72" s="24">
        <v>3605</v>
      </c>
      <c r="E72" s="22">
        <v>169.26556500000001</v>
      </c>
      <c r="F72" s="23">
        <v>0.36197601743093799</v>
      </c>
    </row>
    <row r="73" spans="1:6" x14ac:dyDescent="0.2">
      <c r="A73" s="21" t="s">
        <v>849</v>
      </c>
      <c r="B73" s="21" t="s">
        <v>848</v>
      </c>
      <c r="C73" s="21" t="s">
        <v>220</v>
      </c>
      <c r="D73" s="24">
        <v>20881</v>
      </c>
      <c r="E73" s="22">
        <v>145.6554155</v>
      </c>
      <c r="F73" s="23">
        <v>0.31148548861629699</v>
      </c>
    </row>
    <row r="74" spans="1:6" x14ac:dyDescent="0.2">
      <c r="A74" s="21" t="s">
        <v>851</v>
      </c>
      <c r="B74" s="21" t="s">
        <v>850</v>
      </c>
      <c r="C74" s="21" t="s">
        <v>253</v>
      </c>
      <c r="D74" s="24">
        <v>5327</v>
      </c>
      <c r="E74" s="22">
        <v>142.348094</v>
      </c>
      <c r="F74" s="23">
        <v>0.30441275019526198</v>
      </c>
    </row>
    <row r="75" spans="1:6" x14ac:dyDescent="0.2">
      <c r="A75" s="21" t="s">
        <v>853</v>
      </c>
      <c r="B75" s="21" t="s">
        <v>852</v>
      </c>
      <c r="C75" s="21" t="s">
        <v>253</v>
      </c>
      <c r="D75" s="24">
        <v>17176</v>
      </c>
      <c r="E75" s="22">
        <v>138.30974000000001</v>
      </c>
      <c r="F75" s="23">
        <v>0.29577669183397398</v>
      </c>
    </row>
    <row r="76" spans="1:6" x14ac:dyDescent="0.2">
      <c r="A76" s="21" t="s">
        <v>149</v>
      </c>
      <c r="B76" s="21" t="s">
        <v>148</v>
      </c>
      <c r="C76" s="21" t="s">
        <v>150</v>
      </c>
      <c r="D76" s="24">
        <v>46481</v>
      </c>
      <c r="E76" s="22">
        <v>129.2404205</v>
      </c>
      <c r="F76" s="23">
        <v>0.27638186599672399</v>
      </c>
    </row>
    <row r="77" spans="1:6" x14ac:dyDescent="0.2">
      <c r="A77" s="21" t="s">
        <v>595</v>
      </c>
      <c r="B77" s="21" t="s">
        <v>594</v>
      </c>
      <c r="C77" s="21" t="s">
        <v>183</v>
      </c>
      <c r="D77" s="24">
        <v>11229</v>
      </c>
      <c r="E77" s="22">
        <v>108.752865</v>
      </c>
      <c r="F77" s="23">
        <v>0.232569034090924</v>
      </c>
    </row>
    <row r="78" spans="1:6" x14ac:dyDescent="0.2">
      <c r="A78" s="21" t="s">
        <v>761</v>
      </c>
      <c r="B78" s="21" t="s">
        <v>760</v>
      </c>
      <c r="C78" s="21" t="s">
        <v>165</v>
      </c>
      <c r="D78" s="24">
        <v>1688</v>
      </c>
      <c r="E78" s="22">
        <v>92.949719999999999</v>
      </c>
      <c r="F78" s="23">
        <v>0.19877385850406601</v>
      </c>
    </row>
    <row r="79" spans="1:6" x14ac:dyDescent="0.2">
      <c r="A79" s="21" t="s">
        <v>199</v>
      </c>
      <c r="B79" s="21" t="s">
        <v>198</v>
      </c>
      <c r="C79" s="21" t="s">
        <v>159</v>
      </c>
      <c r="D79" s="24">
        <v>54531</v>
      </c>
      <c r="E79" s="22">
        <v>91.372143600000001</v>
      </c>
      <c r="F79" s="23">
        <v>0.19540019639822101</v>
      </c>
    </row>
    <row r="80" spans="1:6" x14ac:dyDescent="0.2">
      <c r="A80" s="21" t="s">
        <v>855</v>
      </c>
      <c r="B80" s="21" t="s">
        <v>854</v>
      </c>
      <c r="C80" s="21" t="s">
        <v>127</v>
      </c>
      <c r="D80" s="24">
        <v>144060</v>
      </c>
      <c r="E80" s="22">
        <v>89.389229999999998</v>
      </c>
      <c r="F80" s="23">
        <v>0.19115971684269101</v>
      </c>
    </row>
    <row r="81" spans="1:9" x14ac:dyDescent="0.2">
      <c r="A81" s="21" t="s">
        <v>164</v>
      </c>
      <c r="B81" s="21" t="s">
        <v>163</v>
      </c>
      <c r="C81" s="21" t="s">
        <v>165</v>
      </c>
      <c r="D81" s="24">
        <v>4997</v>
      </c>
      <c r="E81" s="22">
        <v>85.933408999999997</v>
      </c>
      <c r="F81" s="23">
        <v>0.18376941083133999</v>
      </c>
    </row>
    <row r="82" spans="1:9" x14ac:dyDescent="0.2">
      <c r="A82" s="21" t="s">
        <v>269</v>
      </c>
      <c r="B82" s="21" t="s">
        <v>268</v>
      </c>
      <c r="C82" s="21" t="s">
        <v>270</v>
      </c>
      <c r="D82" s="24">
        <v>35288</v>
      </c>
      <c r="E82" s="22">
        <v>84.825294400000004</v>
      </c>
      <c r="F82" s="23">
        <v>0.18139969724095301</v>
      </c>
    </row>
    <row r="83" spans="1:9" x14ac:dyDescent="0.2">
      <c r="A83" s="21" t="s">
        <v>857</v>
      </c>
      <c r="B83" s="21" t="s">
        <v>856</v>
      </c>
      <c r="C83" s="21" t="s">
        <v>235</v>
      </c>
      <c r="D83" s="24">
        <v>17377</v>
      </c>
      <c r="E83" s="22">
        <v>47.326259499999999</v>
      </c>
      <c r="F83" s="23">
        <v>0.101207655164316</v>
      </c>
    </row>
    <row r="84" spans="1:9" x14ac:dyDescent="0.2">
      <c r="A84" s="21" t="s">
        <v>324</v>
      </c>
      <c r="B84" s="21" t="s">
        <v>323</v>
      </c>
      <c r="C84" s="21" t="s">
        <v>220</v>
      </c>
      <c r="D84" s="24">
        <v>13088</v>
      </c>
      <c r="E84" s="22">
        <v>46.514752000000001</v>
      </c>
      <c r="F84" s="23">
        <v>9.9472238672690297E-2</v>
      </c>
    </row>
    <row r="85" spans="1:9" x14ac:dyDescent="0.2">
      <c r="A85" s="21" t="s">
        <v>254</v>
      </c>
      <c r="B85" s="21" t="s">
        <v>1072</v>
      </c>
      <c r="C85" s="21" t="s">
        <v>171</v>
      </c>
      <c r="D85" s="24">
        <v>35989</v>
      </c>
      <c r="E85" s="22">
        <v>44.482404000000002</v>
      </c>
      <c r="F85" s="23">
        <v>9.5126043183526701E-2</v>
      </c>
    </row>
    <row r="86" spans="1:9" x14ac:dyDescent="0.2">
      <c r="A86" s="21" t="s">
        <v>859</v>
      </c>
      <c r="B86" s="21" t="s">
        <v>858</v>
      </c>
      <c r="C86" s="21" t="s">
        <v>159</v>
      </c>
      <c r="D86" s="24">
        <v>269</v>
      </c>
      <c r="E86" s="22">
        <v>1.5263059999999999</v>
      </c>
      <c r="F86" s="23">
        <v>3.26401986878398E-3</v>
      </c>
    </row>
    <row r="87" spans="1:9" x14ac:dyDescent="0.2">
      <c r="A87" s="20" t="s">
        <v>30</v>
      </c>
      <c r="B87" s="20"/>
      <c r="C87" s="20"/>
      <c r="D87" s="20"/>
      <c r="E87" s="25">
        <f>SUM(E7:E86)</f>
        <v>45886.848429699974</v>
      </c>
      <c r="F87" s="26">
        <f>SUM(F7:F86)</f>
        <v>98.129460927507139</v>
      </c>
      <c r="G87" s="14"/>
      <c r="H87" s="14"/>
      <c r="I87" s="14"/>
    </row>
    <row r="88" spans="1:9" x14ac:dyDescent="0.2">
      <c r="A88" s="21"/>
      <c r="B88" s="21"/>
      <c r="C88" s="21"/>
      <c r="D88" s="21"/>
      <c r="E88" s="22"/>
      <c r="F88" s="23"/>
    </row>
    <row r="89" spans="1:9" x14ac:dyDescent="0.2">
      <c r="A89" s="20" t="s">
        <v>42</v>
      </c>
      <c r="B89" s="20"/>
      <c r="C89" s="20"/>
      <c r="D89" s="20"/>
      <c r="E89" s="25">
        <f>E87</f>
        <v>45886.848429699974</v>
      </c>
      <c r="F89" s="26">
        <f>F87</f>
        <v>98.129460927507139</v>
      </c>
      <c r="G89" s="14"/>
      <c r="H89" s="14"/>
      <c r="I89" s="14"/>
    </row>
    <row r="90" spans="1:9" x14ac:dyDescent="0.2">
      <c r="A90" s="20"/>
      <c r="B90" s="20"/>
      <c r="C90" s="20"/>
      <c r="D90" s="20"/>
      <c r="E90" s="25"/>
      <c r="F90" s="26"/>
      <c r="G90" s="14"/>
      <c r="H90" s="14"/>
      <c r="I90" s="14"/>
    </row>
    <row r="91" spans="1:9" x14ac:dyDescent="0.2">
      <c r="A91" s="20" t="s">
        <v>44</v>
      </c>
      <c r="B91" s="20"/>
      <c r="C91" s="20"/>
      <c r="D91" s="20"/>
      <c r="E91" s="25">
        <f>E93-(E87)</f>
        <v>874.6929015000278</v>
      </c>
      <c r="F91" s="26">
        <f>F93-(F87)</f>
        <v>1.8705390724928606</v>
      </c>
      <c r="G91" s="14"/>
      <c r="H91" s="14"/>
      <c r="I91" s="14"/>
    </row>
    <row r="92" spans="1:9" x14ac:dyDescent="0.2">
      <c r="A92" s="20"/>
      <c r="B92" s="20"/>
      <c r="C92" s="20"/>
      <c r="D92" s="20"/>
      <c r="E92" s="25"/>
      <c r="F92" s="26"/>
      <c r="G92" s="14"/>
      <c r="H92" s="14"/>
      <c r="I92" s="14"/>
    </row>
    <row r="93" spans="1:9" x14ac:dyDescent="0.2">
      <c r="A93" s="27" t="s">
        <v>43</v>
      </c>
      <c r="B93" s="27"/>
      <c r="C93" s="27"/>
      <c r="D93" s="27"/>
      <c r="E93" s="28">
        <v>46761.541331200002</v>
      </c>
      <c r="F93" s="29">
        <v>100</v>
      </c>
      <c r="G93" s="14"/>
      <c r="H93" s="14"/>
      <c r="I93" s="14"/>
    </row>
    <row r="94" spans="1:9" x14ac:dyDescent="0.2">
      <c r="F94" s="15" t="s">
        <v>860</v>
      </c>
    </row>
    <row r="95" spans="1:9" x14ac:dyDescent="0.2">
      <c r="A95" s="7" t="s">
        <v>1073</v>
      </c>
      <c r="F95" s="15"/>
    </row>
    <row r="96" spans="1:9" x14ac:dyDescent="0.2">
      <c r="A96" s="14" t="s">
        <v>47</v>
      </c>
    </row>
    <row r="97" spans="1:4" x14ac:dyDescent="0.2">
      <c r="A97" s="14" t="s">
        <v>48</v>
      </c>
    </row>
    <row r="98" spans="1:4" x14ac:dyDescent="0.2">
      <c r="A98" s="14" t="s">
        <v>49</v>
      </c>
      <c r="B98" s="14"/>
      <c r="C98" s="30" t="s">
        <v>1556</v>
      </c>
      <c r="D98" s="14" t="s">
        <v>50</v>
      </c>
    </row>
    <row r="99" spans="1:4" x14ac:dyDescent="0.2">
      <c r="A99" s="7" t="s">
        <v>52</v>
      </c>
      <c r="C99" s="55" t="s">
        <v>1042</v>
      </c>
      <c r="D99" s="31">
        <v>10.0764</v>
      </c>
    </row>
    <row r="100" spans="1:4" x14ac:dyDescent="0.2">
      <c r="A100" s="7" t="s">
        <v>53</v>
      </c>
      <c r="C100" s="55" t="s">
        <v>1042</v>
      </c>
      <c r="D100" s="31">
        <v>10.0764</v>
      </c>
    </row>
    <row r="101" spans="1:4" x14ac:dyDescent="0.2">
      <c r="A101" s="7" t="s">
        <v>54</v>
      </c>
      <c r="C101" s="55" t="s">
        <v>1042</v>
      </c>
      <c r="D101" s="31">
        <v>10.0916</v>
      </c>
    </row>
    <row r="102" spans="1:4" x14ac:dyDescent="0.2">
      <c r="A102" s="7" t="s">
        <v>55</v>
      </c>
      <c r="C102" s="55" t="s">
        <v>1042</v>
      </c>
      <c r="D102" s="31">
        <v>10.0916</v>
      </c>
    </row>
    <row r="104" spans="1:4" x14ac:dyDescent="0.2">
      <c r="A104" s="7" t="s">
        <v>1074</v>
      </c>
    </row>
    <row r="105" spans="1:4" x14ac:dyDescent="0.2">
      <c r="A105" s="7" t="s">
        <v>60</v>
      </c>
    </row>
    <row r="107" spans="1:4" x14ac:dyDescent="0.2">
      <c r="A107" s="14" t="s">
        <v>56</v>
      </c>
      <c r="D107" s="30" t="s">
        <v>63</v>
      </c>
    </row>
    <row r="109" spans="1:4" x14ac:dyDescent="0.2">
      <c r="A109" s="14" t="s">
        <v>379</v>
      </c>
      <c r="B109" s="14"/>
      <c r="C109" s="14"/>
      <c r="D109" s="102">
        <v>1.8098281339870601E-2</v>
      </c>
    </row>
    <row r="111" spans="1:4" x14ac:dyDescent="0.2">
      <c r="A111" s="14" t="s">
        <v>62</v>
      </c>
      <c r="D111" s="30" t="s">
        <v>63</v>
      </c>
    </row>
    <row r="113" spans="1:1" x14ac:dyDescent="0.2">
      <c r="A113" s="62" t="s">
        <v>1089</v>
      </c>
    </row>
    <row r="116" spans="1:1" x14ac:dyDescent="0.2">
      <c r="A116" s="62" t="s">
        <v>1080</v>
      </c>
    </row>
    <row r="117" spans="1:1" x14ac:dyDescent="0.2">
      <c r="A117" s="64"/>
    </row>
    <row r="118" spans="1:1" x14ac:dyDescent="0.2">
      <c r="A118" s="63"/>
    </row>
    <row r="119" spans="1:1" x14ac:dyDescent="0.2">
      <c r="A119" s="63"/>
    </row>
    <row r="120" spans="1:1" x14ac:dyDescent="0.2">
      <c r="A120" s="63"/>
    </row>
    <row r="121" spans="1:1" x14ac:dyDescent="0.2">
      <c r="A121" s="63"/>
    </row>
    <row r="122" spans="1:1" x14ac:dyDescent="0.2">
      <c r="A122" s="63"/>
    </row>
    <row r="123" spans="1:1" x14ac:dyDescent="0.2">
      <c r="A123" s="63"/>
    </row>
    <row r="124" spans="1:1" x14ac:dyDescent="0.2">
      <c r="A124" s="63"/>
    </row>
    <row r="125" spans="1:1" x14ac:dyDescent="0.2">
      <c r="A125" s="63"/>
    </row>
    <row r="126" spans="1:1" x14ac:dyDescent="0.2">
      <c r="A126" s="63"/>
    </row>
    <row r="127" spans="1:1" x14ac:dyDescent="0.2">
      <c r="A127" s="63"/>
    </row>
    <row r="128" spans="1:1" x14ac:dyDescent="0.2">
      <c r="A128" s="63"/>
    </row>
    <row r="129" spans="1:1" x14ac:dyDescent="0.2">
      <c r="A129" s="63"/>
    </row>
    <row r="130" spans="1:1" x14ac:dyDescent="0.2">
      <c r="A130" s="63"/>
    </row>
    <row r="131" spans="1:1" x14ac:dyDescent="0.2">
      <c r="A131" s="63"/>
    </row>
    <row r="132" spans="1:1" x14ac:dyDescent="0.2">
      <c r="A132" s="63"/>
    </row>
    <row r="133" spans="1:1" x14ac:dyDescent="0.2">
      <c r="A133" s="63"/>
    </row>
    <row r="134" spans="1:1" x14ac:dyDescent="0.2">
      <c r="A134" s="62" t="s">
        <v>1558</v>
      </c>
    </row>
    <row r="135" spans="1:1" x14ac:dyDescent="0.2">
      <c r="A135" s="63"/>
    </row>
    <row r="136" spans="1:1" x14ac:dyDescent="0.2">
      <c r="A136" s="62" t="s">
        <v>1081</v>
      </c>
    </row>
  </sheetData>
  <mergeCells count="1">
    <mergeCell ref="A1:F1"/>
  </mergeCells>
  <conditionalFormatting sqref="F2:F3 F5:F65538">
    <cfRule type="cellIs" dxfId="5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36"/>
  <sheetViews>
    <sheetView workbookViewId="0">
      <selection sqref="A1:F1"/>
    </sheetView>
  </sheetViews>
  <sheetFormatPr defaultColWidth="9.109375" defaultRowHeight="10.199999999999999" x14ac:dyDescent="0.2"/>
  <cols>
    <col min="1" max="1" width="38.6640625" style="7" bestFit="1" customWidth="1"/>
    <col min="2" max="2" width="31.664062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16</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145</v>
      </c>
      <c r="B7" s="21" t="s">
        <v>144</v>
      </c>
      <c r="C7" s="21" t="s">
        <v>127</v>
      </c>
      <c r="D7" s="24">
        <v>2568712</v>
      </c>
      <c r="E7" s="22">
        <v>25229.88926</v>
      </c>
      <c r="F7" s="23">
        <v>4.9839229540159398</v>
      </c>
    </row>
    <row r="8" spans="1:6" x14ac:dyDescent="0.2">
      <c r="A8" s="21" t="s">
        <v>152</v>
      </c>
      <c r="B8" s="21" t="s">
        <v>151</v>
      </c>
      <c r="C8" s="21" t="s">
        <v>153</v>
      </c>
      <c r="D8" s="24">
        <v>611305</v>
      </c>
      <c r="E8" s="22">
        <v>22674.52506</v>
      </c>
      <c r="F8" s="23">
        <v>4.4791352333483703</v>
      </c>
    </row>
    <row r="9" spans="1:6" x14ac:dyDescent="0.2">
      <c r="A9" s="21" t="s">
        <v>143</v>
      </c>
      <c r="B9" s="21" t="s">
        <v>142</v>
      </c>
      <c r="C9" s="21" t="s">
        <v>127</v>
      </c>
      <c r="D9" s="24">
        <v>1430962</v>
      </c>
      <c r="E9" s="22">
        <v>18164.63163</v>
      </c>
      <c r="F9" s="23">
        <v>3.5882489851246002</v>
      </c>
    </row>
    <row r="10" spans="1:6" x14ac:dyDescent="0.2">
      <c r="A10" s="21" t="s">
        <v>397</v>
      </c>
      <c r="B10" s="21" t="s">
        <v>396</v>
      </c>
      <c r="C10" s="21" t="s">
        <v>141</v>
      </c>
      <c r="D10" s="24">
        <v>592637</v>
      </c>
      <c r="E10" s="22">
        <v>16541.683939999999</v>
      </c>
      <c r="F10" s="23">
        <v>3.26765121467849</v>
      </c>
    </row>
    <row r="11" spans="1:6" x14ac:dyDescent="0.2">
      <c r="A11" s="21" t="s">
        <v>126</v>
      </c>
      <c r="B11" s="21" t="s">
        <v>125</v>
      </c>
      <c r="C11" s="21" t="s">
        <v>127</v>
      </c>
      <c r="D11" s="24">
        <v>1621717</v>
      </c>
      <c r="E11" s="22">
        <v>16074.4589</v>
      </c>
      <c r="F11" s="23">
        <v>3.17535538343048</v>
      </c>
    </row>
    <row r="12" spans="1:6" x14ac:dyDescent="0.2">
      <c r="A12" s="21" t="s">
        <v>308</v>
      </c>
      <c r="B12" s="21" t="s">
        <v>307</v>
      </c>
      <c r="C12" s="21" t="s">
        <v>127</v>
      </c>
      <c r="D12" s="24">
        <v>703067</v>
      </c>
      <c r="E12" s="22">
        <v>15475.20774</v>
      </c>
      <c r="F12" s="23">
        <v>3.0569790568137898</v>
      </c>
    </row>
    <row r="13" spans="1:6" x14ac:dyDescent="0.2">
      <c r="A13" s="21" t="s">
        <v>344</v>
      </c>
      <c r="B13" s="21" t="s">
        <v>343</v>
      </c>
      <c r="C13" s="21" t="s">
        <v>141</v>
      </c>
      <c r="D13" s="24">
        <v>914445</v>
      </c>
      <c r="E13" s="22">
        <v>15207.22035</v>
      </c>
      <c r="F13" s="23">
        <v>3.0040407148875201</v>
      </c>
    </row>
    <row r="14" spans="1:6" x14ac:dyDescent="0.2">
      <c r="A14" s="21" t="s">
        <v>214</v>
      </c>
      <c r="B14" s="21" t="s">
        <v>213</v>
      </c>
      <c r="C14" s="21" t="s">
        <v>189</v>
      </c>
      <c r="D14" s="24">
        <v>336288</v>
      </c>
      <c r="E14" s="22">
        <v>14758.67146</v>
      </c>
      <c r="F14" s="23">
        <v>2.9154341781789501</v>
      </c>
    </row>
    <row r="15" spans="1:6" x14ac:dyDescent="0.2">
      <c r="A15" s="21" t="s">
        <v>862</v>
      </c>
      <c r="B15" s="21" t="s">
        <v>861</v>
      </c>
      <c r="C15" s="21" t="s">
        <v>488</v>
      </c>
      <c r="D15" s="24">
        <v>2771964</v>
      </c>
      <c r="E15" s="22">
        <v>13959.610699999999</v>
      </c>
      <c r="F15" s="23">
        <v>2.7575873789965502</v>
      </c>
    </row>
    <row r="16" spans="1:6" x14ac:dyDescent="0.2">
      <c r="A16" s="21" t="s">
        <v>134</v>
      </c>
      <c r="B16" s="21" t="s">
        <v>133</v>
      </c>
      <c r="C16" s="21" t="s">
        <v>135</v>
      </c>
      <c r="D16" s="24">
        <v>631637</v>
      </c>
      <c r="E16" s="22">
        <v>13299.748670000001</v>
      </c>
      <c r="F16" s="23">
        <v>2.6272379555841199</v>
      </c>
    </row>
    <row r="17" spans="1:6" x14ac:dyDescent="0.2">
      <c r="A17" s="21" t="s">
        <v>137</v>
      </c>
      <c r="B17" s="21" t="s">
        <v>136</v>
      </c>
      <c r="C17" s="21" t="s">
        <v>138</v>
      </c>
      <c r="D17" s="24">
        <v>841491</v>
      </c>
      <c r="E17" s="22">
        <v>13214.774659999999</v>
      </c>
      <c r="F17" s="23">
        <v>2.6104521538483501</v>
      </c>
    </row>
    <row r="18" spans="1:6" x14ac:dyDescent="0.2">
      <c r="A18" s="21" t="s">
        <v>328</v>
      </c>
      <c r="B18" s="21" t="s">
        <v>327</v>
      </c>
      <c r="C18" s="21" t="s">
        <v>138</v>
      </c>
      <c r="D18" s="24">
        <v>2560392</v>
      </c>
      <c r="E18" s="22">
        <v>12777.636280000001</v>
      </c>
      <c r="F18" s="23">
        <v>2.52409965409253</v>
      </c>
    </row>
    <row r="19" spans="1:6" x14ac:dyDescent="0.2">
      <c r="A19" s="21" t="s">
        <v>386</v>
      </c>
      <c r="B19" s="21" t="s">
        <v>385</v>
      </c>
      <c r="C19" s="21" t="s">
        <v>186</v>
      </c>
      <c r="D19" s="24">
        <v>623374</v>
      </c>
      <c r="E19" s="22">
        <v>11931.378360000001</v>
      </c>
      <c r="F19" s="23">
        <v>2.3569295080391099</v>
      </c>
    </row>
    <row r="20" spans="1:6" x14ac:dyDescent="0.2">
      <c r="A20" s="21" t="s">
        <v>229</v>
      </c>
      <c r="B20" s="21" t="s">
        <v>228</v>
      </c>
      <c r="C20" s="21" t="s">
        <v>210</v>
      </c>
      <c r="D20" s="24">
        <v>7277439</v>
      </c>
      <c r="E20" s="22">
        <v>11590.049349999999</v>
      </c>
      <c r="F20" s="23">
        <v>2.28950323159851</v>
      </c>
    </row>
    <row r="21" spans="1:6" x14ac:dyDescent="0.2">
      <c r="A21" s="21" t="s">
        <v>727</v>
      </c>
      <c r="B21" s="21" t="s">
        <v>726</v>
      </c>
      <c r="C21" s="21" t="s">
        <v>186</v>
      </c>
      <c r="D21" s="24">
        <v>258513</v>
      </c>
      <c r="E21" s="22">
        <v>11463.500470000001</v>
      </c>
      <c r="F21" s="23">
        <v>2.2645047125270499</v>
      </c>
    </row>
    <row r="22" spans="1:6" x14ac:dyDescent="0.2">
      <c r="A22" s="21" t="s">
        <v>237</v>
      </c>
      <c r="B22" s="21" t="s">
        <v>236</v>
      </c>
      <c r="C22" s="21" t="s">
        <v>238</v>
      </c>
      <c r="D22" s="24">
        <v>6236304</v>
      </c>
      <c r="E22" s="22">
        <v>11174.833140000001</v>
      </c>
      <c r="F22" s="23">
        <v>2.20748124654052</v>
      </c>
    </row>
    <row r="23" spans="1:6" x14ac:dyDescent="0.2">
      <c r="A23" s="21" t="s">
        <v>201</v>
      </c>
      <c r="B23" s="21" t="s">
        <v>200</v>
      </c>
      <c r="C23" s="21" t="s">
        <v>153</v>
      </c>
      <c r="D23" s="24">
        <v>65942</v>
      </c>
      <c r="E23" s="22">
        <v>11010.33574</v>
      </c>
      <c r="F23" s="23">
        <v>2.17498636084018</v>
      </c>
    </row>
    <row r="24" spans="1:6" x14ac:dyDescent="0.2">
      <c r="A24" s="21" t="s">
        <v>498</v>
      </c>
      <c r="B24" s="21" t="s">
        <v>497</v>
      </c>
      <c r="C24" s="21" t="s">
        <v>127</v>
      </c>
      <c r="D24" s="24">
        <v>3279290</v>
      </c>
      <c r="E24" s="22">
        <v>9536.1753200000003</v>
      </c>
      <c r="F24" s="23">
        <v>1.8837800903953801</v>
      </c>
    </row>
    <row r="25" spans="1:6" x14ac:dyDescent="0.2">
      <c r="A25" s="21" t="s">
        <v>723</v>
      </c>
      <c r="B25" s="21" t="s">
        <v>722</v>
      </c>
      <c r="C25" s="21" t="s">
        <v>220</v>
      </c>
      <c r="D25" s="24">
        <v>2307875</v>
      </c>
      <c r="E25" s="22">
        <v>9300.7362499999999</v>
      </c>
      <c r="F25" s="23">
        <v>1.83727135731483</v>
      </c>
    </row>
    <row r="26" spans="1:6" x14ac:dyDescent="0.2">
      <c r="A26" s="21" t="s">
        <v>575</v>
      </c>
      <c r="B26" s="21" t="s">
        <v>574</v>
      </c>
      <c r="C26" s="21" t="s">
        <v>576</v>
      </c>
      <c r="D26" s="24">
        <v>1237045</v>
      </c>
      <c r="E26" s="22">
        <v>9069.3954180000001</v>
      </c>
      <c r="F26" s="23">
        <v>1.7915721918954299</v>
      </c>
    </row>
    <row r="27" spans="1:6" x14ac:dyDescent="0.2">
      <c r="A27" s="21" t="s">
        <v>149</v>
      </c>
      <c r="B27" s="21" t="s">
        <v>148</v>
      </c>
      <c r="C27" s="21" t="s">
        <v>150</v>
      </c>
      <c r="D27" s="24">
        <v>3176713</v>
      </c>
      <c r="E27" s="22">
        <v>8832.8504969999995</v>
      </c>
      <c r="F27" s="23">
        <v>1.7448450085424401</v>
      </c>
    </row>
    <row r="28" spans="1:6" x14ac:dyDescent="0.2">
      <c r="A28" s="21" t="s">
        <v>158</v>
      </c>
      <c r="B28" s="21" t="s">
        <v>157</v>
      </c>
      <c r="C28" s="21" t="s">
        <v>159</v>
      </c>
      <c r="D28" s="24">
        <v>2662564</v>
      </c>
      <c r="E28" s="22">
        <v>8774.4796619999997</v>
      </c>
      <c r="F28" s="23">
        <v>1.73331440920434</v>
      </c>
    </row>
    <row r="29" spans="1:6" x14ac:dyDescent="0.2">
      <c r="A29" s="21" t="s">
        <v>199</v>
      </c>
      <c r="B29" s="21" t="s">
        <v>198</v>
      </c>
      <c r="C29" s="21" t="s">
        <v>159</v>
      </c>
      <c r="D29" s="24">
        <v>5179333</v>
      </c>
      <c r="E29" s="22">
        <v>8678.4903749999994</v>
      </c>
      <c r="F29" s="23">
        <v>1.71435264500915</v>
      </c>
    </row>
    <row r="30" spans="1:6" x14ac:dyDescent="0.2">
      <c r="A30" s="21" t="s">
        <v>399</v>
      </c>
      <c r="B30" s="21" t="s">
        <v>398</v>
      </c>
      <c r="C30" s="21" t="s">
        <v>127</v>
      </c>
      <c r="D30" s="24">
        <v>10125507</v>
      </c>
      <c r="E30" s="22">
        <v>8668.446543</v>
      </c>
      <c r="F30" s="23">
        <v>1.71236858220431</v>
      </c>
    </row>
    <row r="31" spans="1:6" x14ac:dyDescent="0.2">
      <c r="A31" s="21" t="s">
        <v>196</v>
      </c>
      <c r="B31" s="21" t="s">
        <v>195</v>
      </c>
      <c r="C31" s="21" t="s">
        <v>197</v>
      </c>
      <c r="D31" s="24">
        <v>170988</v>
      </c>
      <c r="E31" s="22">
        <v>8651.1378600000007</v>
      </c>
      <c r="F31" s="23">
        <v>1.70894941767217</v>
      </c>
    </row>
    <row r="32" spans="1:6" x14ac:dyDescent="0.2">
      <c r="A32" s="21" t="s">
        <v>185</v>
      </c>
      <c r="B32" s="21" t="s">
        <v>184</v>
      </c>
      <c r="C32" s="21" t="s">
        <v>186</v>
      </c>
      <c r="D32" s="24">
        <v>701012</v>
      </c>
      <c r="E32" s="22">
        <v>8543.9342560000005</v>
      </c>
      <c r="F32" s="23">
        <v>1.6877723725721001</v>
      </c>
    </row>
    <row r="33" spans="1:6" x14ac:dyDescent="0.2">
      <c r="A33" s="21" t="s">
        <v>508</v>
      </c>
      <c r="B33" s="21" t="s">
        <v>507</v>
      </c>
      <c r="C33" s="21" t="s">
        <v>225</v>
      </c>
      <c r="D33" s="24">
        <v>1032425</v>
      </c>
      <c r="E33" s="22">
        <v>8209.3273879999997</v>
      </c>
      <c r="F33" s="23">
        <v>1.6216739908942801</v>
      </c>
    </row>
    <row r="34" spans="1:6" x14ac:dyDescent="0.2">
      <c r="A34" s="21" t="s">
        <v>246</v>
      </c>
      <c r="B34" s="21" t="s">
        <v>245</v>
      </c>
      <c r="C34" s="21" t="s">
        <v>220</v>
      </c>
      <c r="D34" s="24">
        <v>852540</v>
      </c>
      <c r="E34" s="22">
        <v>8111.9180999999999</v>
      </c>
      <c r="F34" s="23">
        <v>1.60243171910329</v>
      </c>
    </row>
    <row r="35" spans="1:6" x14ac:dyDescent="0.2">
      <c r="A35" s="21" t="s">
        <v>591</v>
      </c>
      <c r="B35" s="21" t="s">
        <v>590</v>
      </c>
      <c r="C35" s="21" t="s">
        <v>127</v>
      </c>
      <c r="D35" s="24">
        <v>15298810</v>
      </c>
      <c r="E35" s="22">
        <v>8106.8394189999999</v>
      </c>
      <c r="F35" s="23">
        <v>1.60142847431885</v>
      </c>
    </row>
    <row r="36" spans="1:6" x14ac:dyDescent="0.2">
      <c r="A36" s="21" t="s">
        <v>490</v>
      </c>
      <c r="B36" s="21" t="s">
        <v>489</v>
      </c>
      <c r="C36" s="21" t="s">
        <v>220</v>
      </c>
      <c r="D36" s="24">
        <v>1039608</v>
      </c>
      <c r="E36" s="22">
        <v>7958.7190440000004</v>
      </c>
      <c r="F36" s="23">
        <v>1.5721687130368101</v>
      </c>
    </row>
    <row r="37" spans="1:6" x14ac:dyDescent="0.2">
      <c r="A37" s="21" t="s">
        <v>212</v>
      </c>
      <c r="B37" s="21" t="s">
        <v>211</v>
      </c>
      <c r="C37" s="21" t="s">
        <v>165</v>
      </c>
      <c r="D37" s="24">
        <v>519474</v>
      </c>
      <c r="E37" s="22">
        <v>7821.2005440000003</v>
      </c>
      <c r="F37" s="23">
        <v>1.5450032506089399</v>
      </c>
    </row>
    <row r="38" spans="1:6" x14ac:dyDescent="0.2">
      <c r="A38" s="21" t="s">
        <v>310</v>
      </c>
      <c r="B38" s="21" t="s">
        <v>309</v>
      </c>
      <c r="C38" s="21" t="s">
        <v>127</v>
      </c>
      <c r="D38" s="24">
        <v>2434189</v>
      </c>
      <c r="E38" s="22">
        <v>7687.1688620000004</v>
      </c>
      <c r="F38" s="23">
        <v>1.5185265756778199</v>
      </c>
    </row>
    <row r="39" spans="1:6" x14ac:dyDescent="0.2">
      <c r="A39" s="21" t="s">
        <v>573</v>
      </c>
      <c r="B39" s="21" t="s">
        <v>572</v>
      </c>
      <c r="C39" s="21" t="s">
        <v>162</v>
      </c>
      <c r="D39" s="24">
        <v>1211528</v>
      </c>
      <c r="E39" s="22">
        <v>7473.3104679999997</v>
      </c>
      <c r="F39" s="23">
        <v>1.4762808984264599</v>
      </c>
    </row>
    <row r="40" spans="1:6" x14ac:dyDescent="0.2">
      <c r="A40" s="21" t="s">
        <v>155</v>
      </c>
      <c r="B40" s="21" t="s">
        <v>154</v>
      </c>
      <c r="C40" s="21" t="s">
        <v>156</v>
      </c>
      <c r="D40" s="24">
        <v>60883</v>
      </c>
      <c r="E40" s="22">
        <v>7174.4527200000002</v>
      </c>
      <c r="F40" s="23">
        <v>1.41724441297489</v>
      </c>
    </row>
    <row r="41" spans="1:6" x14ac:dyDescent="0.2">
      <c r="A41" s="21" t="s">
        <v>161</v>
      </c>
      <c r="B41" s="21" t="s">
        <v>160</v>
      </c>
      <c r="C41" s="21" t="s">
        <v>162</v>
      </c>
      <c r="D41" s="24">
        <v>96581</v>
      </c>
      <c r="E41" s="22">
        <v>6801.7169249999997</v>
      </c>
      <c r="F41" s="23">
        <v>1.3436140269934</v>
      </c>
    </row>
    <row r="42" spans="1:6" x14ac:dyDescent="0.2">
      <c r="A42" s="21" t="s">
        <v>703</v>
      </c>
      <c r="B42" s="21" t="s">
        <v>702</v>
      </c>
      <c r="C42" s="21" t="s">
        <v>135</v>
      </c>
      <c r="D42" s="24">
        <v>372535</v>
      </c>
      <c r="E42" s="22">
        <v>6799.8813550000004</v>
      </c>
      <c r="F42" s="23">
        <v>1.34325142772226</v>
      </c>
    </row>
    <row r="43" spans="1:6" x14ac:dyDescent="0.2">
      <c r="A43" s="21" t="s">
        <v>167</v>
      </c>
      <c r="B43" s="21" t="s">
        <v>166</v>
      </c>
      <c r="C43" s="21" t="s">
        <v>168</v>
      </c>
      <c r="D43" s="24">
        <v>332201</v>
      </c>
      <c r="E43" s="22">
        <v>6064.6614559999998</v>
      </c>
      <c r="F43" s="23">
        <v>1.1980157791185699</v>
      </c>
    </row>
    <row r="44" spans="1:6" x14ac:dyDescent="0.2">
      <c r="A44" s="21" t="s">
        <v>697</v>
      </c>
      <c r="B44" s="21" t="s">
        <v>696</v>
      </c>
      <c r="C44" s="21" t="s">
        <v>414</v>
      </c>
      <c r="D44" s="24">
        <v>592084</v>
      </c>
      <c r="E44" s="22">
        <v>5611.1800679999997</v>
      </c>
      <c r="F44" s="23">
        <v>1.1084348746769701</v>
      </c>
    </row>
    <row r="45" spans="1:6" x14ac:dyDescent="0.2">
      <c r="A45" s="21" t="s">
        <v>504</v>
      </c>
      <c r="B45" s="21" t="s">
        <v>503</v>
      </c>
      <c r="C45" s="21" t="s">
        <v>165</v>
      </c>
      <c r="D45" s="24">
        <v>1210258</v>
      </c>
      <c r="E45" s="22">
        <v>5487.3097719999996</v>
      </c>
      <c r="F45" s="23">
        <v>1.08396548421738</v>
      </c>
    </row>
    <row r="46" spans="1:6" x14ac:dyDescent="0.2">
      <c r="A46" s="21" t="s">
        <v>707</v>
      </c>
      <c r="B46" s="21" t="s">
        <v>706</v>
      </c>
      <c r="C46" s="21" t="s">
        <v>165</v>
      </c>
      <c r="D46" s="24">
        <v>1347450</v>
      </c>
      <c r="E46" s="22">
        <v>5307.6055500000002</v>
      </c>
      <c r="F46" s="23">
        <v>1.04846663649238</v>
      </c>
    </row>
    <row r="47" spans="1:6" x14ac:dyDescent="0.2">
      <c r="A47" s="21" t="s">
        <v>182</v>
      </c>
      <c r="B47" s="21" t="s">
        <v>181</v>
      </c>
      <c r="C47" s="21" t="s">
        <v>183</v>
      </c>
      <c r="D47" s="24">
        <v>76909</v>
      </c>
      <c r="E47" s="22">
        <v>4912.1778299999996</v>
      </c>
      <c r="F47" s="23">
        <v>0.97035367808606998</v>
      </c>
    </row>
    <row r="48" spans="1:6" x14ac:dyDescent="0.2">
      <c r="A48" s="21" t="s">
        <v>173</v>
      </c>
      <c r="B48" s="21" t="s">
        <v>172</v>
      </c>
      <c r="C48" s="21" t="s">
        <v>174</v>
      </c>
      <c r="D48" s="24">
        <v>635064</v>
      </c>
      <c r="E48" s="22">
        <v>4762.0274040000004</v>
      </c>
      <c r="F48" s="23">
        <v>0.94069289967420799</v>
      </c>
    </row>
    <row r="49" spans="1:6" x14ac:dyDescent="0.2">
      <c r="A49" s="21" t="s">
        <v>545</v>
      </c>
      <c r="B49" s="21" t="s">
        <v>544</v>
      </c>
      <c r="C49" s="21" t="s">
        <v>141</v>
      </c>
      <c r="D49" s="24">
        <v>235860</v>
      </c>
      <c r="E49" s="22">
        <v>4073.7739200000001</v>
      </c>
      <c r="F49" s="23">
        <v>0.80473501647702095</v>
      </c>
    </row>
    <row r="50" spans="1:6" x14ac:dyDescent="0.2">
      <c r="A50" s="21" t="s">
        <v>539</v>
      </c>
      <c r="B50" s="21" t="s">
        <v>538</v>
      </c>
      <c r="C50" s="21" t="s">
        <v>141</v>
      </c>
      <c r="D50" s="24">
        <v>572822</v>
      </c>
      <c r="E50" s="22">
        <v>4030.6620029999999</v>
      </c>
      <c r="F50" s="23">
        <v>0.79621867022937498</v>
      </c>
    </row>
    <row r="51" spans="1:6" x14ac:dyDescent="0.2">
      <c r="A51" s="21" t="s">
        <v>864</v>
      </c>
      <c r="B51" s="21" t="s">
        <v>863</v>
      </c>
      <c r="C51" s="21" t="s">
        <v>189</v>
      </c>
      <c r="D51" s="24">
        <v>968136</v>
      </c>
      <c r="E51" s="22">
        <v>4025.0254199999999</v>
      </c>
      <c r="F51" s="23">
        <v>0.795105217248808</v>
      </c>
    </row>
    <row r="52" spans="1:6" x14ac:dyDescent="0.2">
      <c r="A52" s="21" t="s">
        <v>278</v>
      </c>
      <c r="B52" s="21" t="s">
        <v>277</v>
      </c>
      <c r="C52" s="21" t="s">
        <v>162</v>
      </c>
      <c r="D52" s="24">
        <v>583923</v>
      </c>
      <c r="E52" s="22">
        <v>3801.3387299999999</v>
      </c>
      <c r="F52" s="23">
        <v>0.75091805426484903</v>
      </c>
    </row>
    <row r="53" spans="1:6" x14ac:dyDescent="0.2">
      <c r="A53" s="21" t="s">
        <v>779</v>
      </c>
      <c r="B53" s="21" t="s">
        <v>778</v>
      </c>
      <c r="C53" s="21" t="s">
        <v>186</v>
      </c>
      <c r="D53" s="24">
        <v>112341</v>
      </c>
      <c r="E53" s="22">
        <v>3373.712571</v>
      </c>
      <c r="F53" s="23">
        <v>0.66644460265296601</v>
      </c>
    </row>
    <row r="54" spans="1:6" x14ac:dyDescent="0.2">
      <c r="A54" s="21" t="s">
        <v>699</v>
      </c>
      <c r="B54" s="21" t="s">
        <v>698</v>
      </c>
      <c r="C54" s="21" t="s">
        <v>165</v>
      </c>
      <c r="D54" s="24">
        <v>1633949</v>
      </c>
      <c r="E54" s="22">
        <v>2813.8235730000001</v>
      </c>
      <c r="F54" s="23">
        <v>0.55584389410141499</v>
      </c>
    </row>
    <row r="55" spans="1:6" x14ac:dyDescent="0.2">
      <c r="A55" s="21" t="s">
        <v>866</v>
      </c>
      <c r="B55" s="21" t="s">
        <v>865</v>
      </c>
      <c r="C55" s="21" t="s">
        <v>197</v>
      </c>
      <c r="D55" s="24">
        <v>1404642</v>
      </c>
      <c r="E55" s="22">
        <v>2791.4450470000002</v>
      </c>
      <c r="F55" s="23">
        <v>0.55142323064708598</v>
      </c>
    </row>
    <row r="56" spans="1:6" x14ac:dyDescent="0.2">
      <c r="A56" s="21" t="s">
        <v>607</v>
      </c>
      <c r="B56" s="21" t="s">
        <v>606</v>
      </c>
      <c r="C56" s="21" t="s">
        <v>232</v>
      </c>
      <c r="D56" s="24">
        <v>508403</v>
      </c>
      <c r="E56" s="22">
        <v>2582.1788369999999</v>
      </c>
      <c r="F56" s="23">
        <v>0.51008469535781398</v>
      </c>
    </row>
    <row r="57" spans="1:6" x14ac:dyDescent="0.2">
      <c r="A57" s="21" t="s">
        <v>781</v>
      </c>
      <c r="B57" s="21" t="s">
        <v>780</v>
      </c>
      <c r="C57" s="21" t="s">
        <v>232</v>
      </c>
      <c r="D57" s="24">
        <v>199510</v>
      </c>
      <c r="E57" s="22">
        <v>2565.2995799999999</v>
      </c>
      <c r="F57" s="23">
        <v>0.50675035981864103</v>
      </c>
    </row>
    <row r="58" spans="1:6" x14ac:dyDescent="0.2">
      <c r="A58" s="21" t="s">
        <v>265</v>
      </c>
      <c r="B58" s="21" t="s">
        <v>264</v>
      </c>
      <c r="C58" s="21" t="s">
        <v>165</v>
      </c>
      <c r="D58" s="24">
        <v>167920</v>
      </c>
      <c r="E58" s="22">
        <v>2537.7749600000002</v>
      </c>
      <c r="F58" s="23">
        <v>0.50131313478745299</v>
      </c>
    </row>
    <row r="59" spans="1:6" x14ac:dyDescent="0.2">
      <c r="A59" s="21" t="s">
        <v>755</v>
      </c>
      <c r="B59" s="21" t="s">
        <v>754</v>
      </c>
      <c r="C59" s="21" t="s">
        <v>589</v>
      </c>
      <c r="D59" s="24">
        <v>6899</v>
      </c>
      <c r="E59" s="22">
        <v>2486.7445499999999</v>
      </c>
      <c r="F59" s="23">
        <v>0.491232566096449</v>
      </c>
    </row>
    <row r="60" spans="1:6" x14ac:dyDescent="0.2">
      <c r="A60" s="21" t="s">
        <v>711</v>
      </c>
      <c r="B60" s="21" t="s">
        <v>710</v>
      </c>
      <c r="C60" s="21" t="s">
        <v>414</v>
      </c>
      <c r="D60" s="24">
        <v>1581171</v>
      </c>
      <c r="E60" s="22">
        <v>2346.4577640000002</v>
      </c>
      <c r="F60" s="23">
        <v>0.46352025528583402</v>
      </c>
    </row>
    <row r="61" spans="1:6" x14ac:dyDescent="0.2">
      <c r="A61" s="21" t="s">
        <v>530</v>
      </c>
      <c r="B61" s="21" t="s">
        <v>529</v>
      </c>
      <c r="C61" s="21" t="s">
        <v>238</v>
      </c>
      <c r="D61" s="24">
        <v>521701</v>
      </c>
      <c r="E61" s="22">
        <v>2167.6676550000002</v>
      </c>
      <c r="F61" s="23">
        <v>0.42820198182797797</v>
      </c>
    </row>
    <row r="62" spans="1:6" x14ac:dyDescent="0.2">
      <c r="A62" s="21" t="s">
        <v>569</v>
      </c>
      <c r="B62" s="21" t="s">
        <v>568</v>
      </c>
      <c r="C62" s="21" t="s">
        <v>204</v>
      </c>
      <c r="D62" s="24">
        <v>234210</v>
      </c>
      <c r="E62" s="22">
        <v>2072.7584999999999</v>
      </c>
      <c r="F62" s="23">
        <v>0.40945358736313597</v>
      </c>
    </row>
    <row r="63" spans="1:6" x14ac:dyDescent="0.2">
      <c r="A63" s="21" t="s">
        <v>713</v>
      </c>
      <c r="B63" s="21" t="s">
        <v>712</v>
      </c>
      <c r="C63" s="21" t="s">
        <v>153</v>
      </c>
      <c r="D63" s="24">
        <v>521701</v>
      </c>
      <c r="E63" s="22">
        <v>1916.4686240000001</v>
      </c>
      <c r="F63" s="23">
        <v>0.37858001941166503</v>
      </c>
    </row>
    <row r="64" spans="1:6" x14ac:dyDescent="0.2">
      <c r="A64" s="21" t="s">
        <v>680</v>
      </c>
      <c r="B64" s="21" t="s">
        <v>679</v>
      </c>
      <c r="C64" s="21" t="s">
        <v>186</v>
      </c>
      <c r="D64" s="24">
        <v>418654</v>
      </c>
      <c r="E64" s="22">
        <v>1798.956238</v>
      </c>
      <c r="F64" s="23">
        <v>0.355366573172124</v>
      </c>
    </row>
    <row r="65" spans="1:9" x14ac:dyDescent="0.2">
      <c r="A65" s="21" t="s">
        <v>868</v>
      </c>
      <c r="B65" s="21" t="s">
        <v>867</v>
      </c>
      <c r="C65" s="21" t="s">
        <v>168</v>
      </c>
      <c r="D65" s="24">
        <v>629802</v>
      </c>
      <c r="E65" s="22">
        <v>1696.3716870000001</v>
      </c>
      <c r="F65" s="23">
        <v>0.33510197774772399</v>
      </c>
    </row>
    <row r="66" spans="1:9" x14ac:dyDescent="0.2">
      <c r="A66" s="21" t="s">
        <v>870</v>
      </c>
      <c r="B66" s="21" t="s">
        <v>869</v>
      </c>
      <c r="C66" s="21" t="s">
        <v>576</v>
      </c>
      <c r="D66" s="24">
        <v>113386</v>
      </c>
      <c r="E66" s="22">
        <v>1689.7915579999999</v>
      </c>
      <c r="F66" s="23">
        <v>0.33380213629279198</v>
      </c>
    </row>
    <row r="67" spans="1:9" x14ac:dyDescent="0.2">
      <c r="A67" s="21" t="s">
        <v>872</v>
      </c>
      <c r="B67" s="21" t="s">
        <v>871</v>
      </c>
      <c r="C67" s="21" t="s">
        <v>576</v>
      </c>
      <c r="D67" s="24">
        <v>74864</v>
      </c>
      <c r="E67" s="22">
        <v>1679.2743840000001</v>
      </c>
      <c r="F67" s="23">
        <v>0.33172456930984501</v>
      </c>
    </row>
    <row r="68" spans="1:9" x14ac:dyDescent="0.2">
      <c r="A68" s="20" t="s">
        <v>30</v>
      </c>
      <c r="B68" s="20"/>
      <c r="C68" s="20"/>
      <c r="D68" s="20"/>
      <c r="E68" s="25">
        <f>SUM(E7:E67)</f>
        <v>493342.82439700002</v>
      </c>
      <c r="F68" s="26">
        <f>SUM(F7:F67)</f>
        <v>97.455149381470775</v>
      </c>
      <c r="G68" s="14"/>
      <c r="H68" s="14"/>
      <c r="I68" s="14"/>
    </row>
    <row r="69" spans="1:9" x14ac:dyDescent="0.2">
      <c r="A69" s="21"/>
      <c r="B69" s="21"/>
      <c r="C69" s="21"/>
      <c r="D69" s="21"/>
      <c r="E69" s="22"/>
      <c r="F69" s="23"/>
    </row>
    <row r="70" spans="1:9" x14ac:dyDescent="0.2">
      <c r="A70" s="20" t="s">
        <v>42</v>
      </c>
      <c r="B70" s="20"/>
      <c r="C70" s="20"/>
      <c r="D70" s="20"/>
      <c r="E70" s="25">
        <f>E68</f>
        <v>493342.82439700002</v>
      </c>
      <c r="F70" s="26">
        <f>F68</f>
        <v>97.455149381470775</v>
      </c>
      <c r="G70" s="14"/>
      <c r="H70" s="14"/>
      <c r="I70" s="14"/>
    </row>
    <row r="71" spans="1:9" x14ac:dyDescent="0.2">
      <c r="A71" s="20"/>
      <c r="B71" s="20"/>
      <c r="C71" s="20"/>
      <c r="D71" s="20"/>
      <c r="E71" s="25"/>
      <c r="F71" s="26"/>
      <c r="G71" s="14"/>
      <c r="H71" s="14"/>
      <c r="I71" s="14"/>
    </row>
    <row r="72" spans="1:9" x14ac:dyDescent="0.2">
      <c r="A72" s="20" t="s">
        <v>44</v>
      </c>
      <c r="B72" s="20"/>
      <c r="C72" s="20"/>
      <c r="D72" s="20"/>
      <c r="E72" s="25">
        <f>E74-(E68)</f>
        <v>12882.682954999967</v>
      </c>
      <c r="F72" s="26">
        <f>F74-(F68)</f>
        <v>2.5448506185292246</v>
      </c>
      <c r="G72" s="14"/>
      <c r="H72" s="14"/>
      <c r="I72" s="14"/>
    </row>
    <row r="73" spans="1:9" x14ac:dyDescent="0.2">
      <c r="A73" s="20"/>
      <c r="B73" s="20"/>
      <c r="C73" s="20"/>
      <c r="D73" s="20"/>
      <c r="E73" s="25"/>
      <c r="F73" s="26"/>
      <c r="G73" s="14"/>
      <c r="H73" s="14"/>
      <c r="I73" s="14"/>
    </row>
    <row r="74" spans="1:9" x14ac:dyDescent="0.2">
      <c r="A74" s="27" t="s">
        <v>43</v>
      </c>
      <c r="B74" s="27"/>
      <c r="C74" s="27"/>
      <c r="D74" s="27"/>
      <c r="E74" s="28">
        <v>506225.50735199999</v>
      </c>
      <c r="F74" s="29">
        <v>100</v>
      </c>
      <c r="G74" s="14"/>
      <c r="H74" s="14"/>
      <c r="I74" s="14"/>
    </row>
    <row r="76" spans="1:9" x14ac:dyDescent="0.2">
      <c r="A76" s="14" t="s">
        <v>47</v>
      </c>
    </row>
    <row r="77" spans="1:9" x14ac:dyDescent="0.2">
      <c r="A77" s="14" t="s">
        <v>48</v>
      </c>
    </row>
    <row r="78" spans="1:9" x14ac:dyDescent="0.2">
      <c r="A78" s="14" t="s">
        <v>49</v>
      </c>
      <c r="B78" s="14"/>
      <c r="C78" s="30" t="s">
        <v>51</v>
      </c>
      <c r="D78" s="14" t="s">
        <v>50</v>
      </c>
    </row>
    <row r="79" spans="1:9" x14ac:dyDescent="0.2">
      <c r="A79" s="7" t="s">
        <v>52</v>
      </c>
      <c r="C79" s="31">
        <v>10.290699999999999</v>
      </c>
      <c r="D79" s="31">
        <v>10.6218</v>
      </c>
    </row>
    <row r="80" spans="1:9" x14ac:dyDescent="0.2">
      <c r="A80" s="7" t="s">
        <v>53</v>
      </c>
      <c r="C80" s="31">
        <v>10.290699999999999</v>
      </c>
      <c r="D80" s="31">
        <v>10.6218</v>
      </c>
    </row>
    <row r="81" spans="1:9" x14ac:dyDescent="0.2">
      <c r="A81" s="7" t="s">
        <v>54</v>
      </c>
      <c r="C81" s="31">
        <v>10.4359</v>
      </c>
      <c r="D81" s="31">
        <v>10.8482</v>
      </c>
    </row>
    <row r="82" spans="1:9" x14ac:dyDescent="0.2">
      <c r="A82" s="7" t="s">
        <v>55</v>
      </c>
      <c r="C82" s="31">
        <v>10.4359</v>
      </c>
      <c r="D82" s="31">
        <v>10.8482</v>
      </c>
    </row>
    <row r="84" spans="1:9" x14ac:dyDescent="0.2">
      <c r="A84" s="7" t="s">
        <v>60</v>
      </c>
    </row>
    <row r="86" spans="1:9" x14ac:dyDescent="0.2">
      <c r="A86" s="14" t="s">
        <v>56</v>
      </c>
      <c r="D86" s="30" t="s">
        <v>63</v>
      </c>
    </row>
    <row r="88" spans="1:9" x14ac:dyDescent="0.2">
      <c r="A88" s="14" t="s">
        <v>379</v>
      </c>
      <c r="D88" s="51">
        <v>0.31625743952378899</v>
      </c>
    </row>
    <row r="90" spans="1:9" x14ac:dyDescent="0.2">
      <c r="A90" s="14" t="s">
        <v>62</v>
      </c>
      <c r="D90" s="30" t="s">
        <v>63</v>
      </c>
    </row>
    <row r="92" spans="1:9" x14ac:dyDescent="0.2">
      <c r="A92" s="62" t="s">
        <v>1089</v>
      </c>
      <c r="B92" s="63"/>
      <c r="C92" s="63"/>
      <c r="D92" s="63"/>
      <c r="E92" s="11"/>
      <c r="F92" s="63"/>
      <c r="G92" s="63"/>
      <c r="H92" s="63"/>
      <c r="I92" s="63"/>
    </row>
    <row r="93" spans="1:9" x14ac:dyDescent="0.2">
      <c r="A93" s="63"/>
      <c r="B93" s="63"/>
      <c r="C93" s="63"/>
      <c r="D93" s="63"/>
      <c r="E93" s="11"/>
      <c r="F93" s="63"/>
      <c r="G93" s="63"/>
      <c r="H93" s="63"/>
      <c r="I93" s="63"/>
    </row>
    <row r="94" spans="1:9" x14ac:dyDescent="0.2">
      <c r="A94" s="62" t="s">
        <v>1080</v>
      </c>
      <c r="B94" s="63"/>
      <c r="C94" s="63"/>
      <c r="D94" s="63"/>
      <c r="E94" s="11"/>
      <c r="F94" s="63"/>
      <c r="G94" s="63"/>
      <c r="H94" s="63"/>
      <c r="I94" s="63"/>
    </row>
    <row r="95" spans="1:9" x14ac:dyDescent="0.2">
      <c r="A95" s="64"/>
      <c r="B95" s="63"/>
      <c r="C95" s="63"/>
      <c r="D95" s="63"/>
      <c r="E95" s="11"/>
      <c r="F95" s="63"/>
      <c r="G95" s="63"/>
      <c r="H95" s="63"/>
      <c r="I95" s="63"/>
    </row>
    <row r="96" spans="1:9" x14ac:dyDescent="0.2">
      <c r="A96" s="63"/>
      <c r="B96" s="63"/>
      <c r="C96" s="63"/>
      <c r="D96" s="63"/>
      <c r="E96" s="11"/>
      <c r="F96" s="63"/>
      <c r="G96" s="63"/>
      <c r="H96" s="63"/>
      <c r="I96" s="63"/>
    </row>
    <row r="97" spans="1:9" x14ac:dyDescent="0.2">
      <c r="A97" s="63"/>
      <c r="B97" s="63"/>
      <c r="C97" s="63"/>
      <c r="D97" s="63"/>
      <c r="E97" s="11"/>
      <c r="F97" s="63"/>
      <c r="G97" s="63"/>
      <c r="H97" s="63"/>
      <c r="I97" s="63"/>
    </row>
    <row r="98" spans="1:9" x14ac:dyDescent="0.2">
      <c r="A98" s="63"/>
      <c r="B98" s="63"/>
      <c r="C98" s="63"/>
      <c r="D98" s="63"/>
      <c r="E98" s="11"/>
      <c r="F98" s="63"/>
      <c r="G98" s="63"/>
      <c r="H98" s="63"/>
      <c r="I98" s="63"/>
    </row>
    <row r="99" spans="1:9" x14ac:dyDescent="0.2">
      <c r="A99" s="63"/>
      <c r="B99" s="63"/>
      <c r="C99" s="63"/>
      <c r="D99" s="63"/>
      <c r="E99" s="11"/>
      <c r="F99" s="63"/>
      <c r="G99" s="63"/>
      <c r="H99" s="63"/>
      <c r="I99" s="63"/>
    </row>
    <row r="100" spans="1:9" x14ac:dyDescent="0.2">
      <c r="A100" s="63"/>
      <c r="B100" s="63"/>
      <c r="C100" s="63"/>
      <c r="D100" s="63"/>
      <c r="E100" s="11"/>
      <c r="F100" s="63"/>
      <c r="G100" s="63"/>
      <c r="H100" s="63"/>
      <c r="I100" s="63"/>
    </row>
    <row r="101" spans="1:9" x14ac:dyDescent="0.2">
      <c r="A101" s="63"/>
      <c r="B101" s="63"/>
      <c r="C101" s="63"/>
      <c r="D101" s="63"/>
      <c r="E101" s="11"/>
      <c r="F101" s="63"/>
      <c r="G101" s="63"/>
      <c r="H101" s="63"/>
      <c r="I101" s="63"/>
    </row>
    <row r="102" spans="1:9" x14ac:dyDescent="0.2">
      <c r="A102" s="63"/>
      <c r="B102" s="63"/>
      <c r="C102" s="63"/>
      <c r="D102" s="63"/>
      <c r="E102" s="11"/>
      <c r="F102" s="63"/>
      <c r="G102" s="63"/>
      <c r="H102" s="63"/>
      <c r="I102" s="63"/>
    </row>
    <row r="103" spans="1:9" x14ac:dyDescent="0.2">
      <c r="A103" s="63"/>
      <c r="B103" s="63"/>
      <c r="C103" s="63"/>
      <c r="D103" s="63"/>
      <c r="E103" s="11"/>
      <c r="F103" s="63"/>
      <c r="G103" s="63"/>
      <c r="H103" s="63"/>
      <c r="I103" s="63"/>
    </row>
    <row r="104" spans="1:9" x14ac:dyDescent="0.2">
      <c r="A104" s="63"/>
      <c r="B104" s="63"/>
      <c r="C104" s="63"/>
      <c r="D104" s="63"/>
      <c r="E104" s="11"/>
      <c r="F104" s="63"/>
      <c r="G104" s="63"/>
      <c r="H104" s="63"/>
      <c r="I104" s="63"/>
    </row>
    <row r="105" spans="1:9" x14ac:dyDescent="0.2">
      <c r="A105" s="63"/>
      <c r="B105" s="63"/>
      <c r="C105" s="63"/>
      <c r="D105" s="63"/>
      <c r="E105" s="11"/>
      <c r="F105" s="63"/>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2" t="s">
        <v>1099</v>
      </c>
      <c r="B113" s="63"/>
      <c r="C113" s="63"/>
      <c r="D113" s="63"/>
      <c r="E113" s="11"/>
      <c r="G113" s="63"/>
      <c r="H113" s="63"/>
      <c r="I113" s="63"/>
    </row>
    <row r="114" spans="1:9" x14ac:dyDescent="0.2">
      <c r="A114" s="63"/>
      <c r="B114" s="63"/>
      <c r="C114" s="63"/>
      <c r="D114" s="63"/>
      <c r="E114" s="11"/>
      <c r="G114" s="63"/>
      <c r="H114" s="63"/>
      <c r="I114" s="63"/>
    </row>
    <row r="115" spans="1:9" x14ac:dyDescent="0.2">
      <c r="A115" s="62" t="s">
        <v>1081</v>
      </c>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t="s">
        <v>1084</v>
      </c>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sheetData>
  <mergeCells count="1">
    <mergeCell ref="A1:F1"/>
  </mergeCells>
  <conditionalFormatting sqref="F2:F3 F5:F91">
    <cfRule type="cellIs" dxfId="52" priority="2" stopIfTrue="1" operator="between">
      <formula>0.009</formula>
      <formula>-0.009</formula>
    </cfRule>
  </conditionalFormatting>
  <conditionalFormatting sqref="F106:F65536">
    <cfRule type="cellIs" dxfId="5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26"/>
  <sheetViews>
    <sheetView workbookViewId="0">
      <selection sqref="A1:F1"/>
    </sheetView>
  </sheetViews>
  <sheetFormatPr defaultColWidth="9.109375" defaultRowHeight="10.199999999999999" x14ac:dyDescent="0.2"/>
  <cols>
    <col min="1" max="1" width="38.6640625" style="7" bestFit="1" customWidth="1"/>
    <col min="2" max="2" width="32.109375" style="7" bestFit="1" customWidth="1"/>
    <col min="3" max="3" width="25.554687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1049</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149</v>
      </c>
      <c r="B7" s="21" t="s">
        <v>148</v>
      </c>
      <c r="C7" s="21" t="s">
        <v>150</v>
      </c>
      <c r="D7" s="24">
        <v>5627332</v>
      </c>
      <c r="E7" s="22">
        <v>15646.796630000001</v>
      </c>
      <c r="F7" s="23">
        <v>4.2585115216581899</v>
      </c>
    </row>
    <row r="8" spans="1:6" x14ac:dyDescent="0.2">
      <c r="A8" s="21" t="s">
        <v>537</v>
      </c>
      <c r="B8" s="21" t="s">
        <v>536</v>
      </c>
      <c r="C8" s="21" t="s">
        <v>150</v>
      </c>
      <c r="D8" s="24">
        <v>3807480</v>
      </c>
      <c r="E8" s="22">
        <v>14706.3915</v>
      </c>
      <c r="F8" s="23">
        <v>4.0025660923264699</v>
      </c>
    </row>
    <row r="9" spans="1:6" x14ac:dyDescent="0.2">
      <c r="A9" s="21" t="s">
        <v>580</v>
      </c>
      <c r="B9" s="21" t="s">
        <v>579</v>
      </c>
      <c r="C9" s="21" t="s">
        <v>165</v>
      </c>
      <c r="D9" s="24">
        <v>767185</v>
      </c>
      <c r="E9" s="22">
        <v>13960.46545</v>
      </c>
      <c r="F9" s="23">
        <v>3.7995510756846902</v>
      </c>
    </row>
    <row r="10" spans="1:6" x14ac:dyDescent="0.2">
      <c r="A10" s="21" t="s">
        <v>152</v>
      </c>
      <c r="B10" s="21" t="s">
        <v>151</v>
      </c>
      <c r="C10" s="21" t="s">
        <v>153</v>
      </c>
      <c r="D10" s="24">
        <v>359532</v>
      </c>
      <c r="E10" s="22">
        <v>13335.76094</v>
      </c>
      <c r="F10" s="23">
        <v>3.6295283281296902</v>
      </c>
    </row>
    <row r="11" spans="1:6" x14ac:dyDescent="0.2">
      <c r="A11" s="21" t="s">
        <v>535</v>
      </c>
      <c r="B11" s="21" t="s">
        <v>534</v>
      </c>
      <c r="C11" s="21" t="s">
        <v>150</v>
      </c>
      <c r="D11" s="24">
        <v>998898</v>
      </c>
      <c r="E11" s="22">
        <v>13321.30373</v>
      </c>
      <c r="F11" s="23">
        <v>3.6255935805381001</v>
      </c>
    </row>
    <row r="12" spans="1:6" x14ac:dyDescent="0.2">
      <c r="A12" s="21" t="s">
        <v>874</v>
      </c>
      <c r="B12" s="21" t="s">
        <v>873</v>
      </c>
      <c r="C12" s="21" t="s">
        <v>374</v>
      </c>
      <c r="D12" s="24">
        <v>23704482</v>
      </c>
      <c r="E12" s="22">
        <v>12331.071540000001</v>
      </c>
      <c r="F12" s="23">
        <v>3.3560869658648702</v>
      </c>
    </row>
    <row r="13" spans="1:6" x14ac:dyDescent="0.2">
      <c r="A13" s="21" t="s">
        <v>147</v>
      </c>
      <c r="B13" s="21" t="s">
        <v>146</v>
      </c>
      <c r="C13" s="21" t="s">
        <v>141</v>
      </c>
      <c r="D13" s="24">
        <v>710246</v>
      </c>
      <c r="E13" s="22">
        <v>11529.42332</v>
      </c>
      <c r="F13" s="23">
        <v>3.1379063208476401</v>
      </c>
    </row>
    <row r="14" spans="1:6" x14ac:dyDescent="0.2">
      <c r="A14" s="21" t="s">
        <v>126</v>
      </c>
      <c r="B14" s="21" t="s">
        <v>125</v>
      </c>
      <c r="C14" s="21" t="s">
        <v>127</v>
      </c>
      <c r="D14" s="24">
        <v>1104111</v>
      </c>
      <c r="E14" s="22">
        <v>10943.94823</v>
      </c>
      <c r="F14" s="23">
        <v>2.9785604511871102</v>
      </c>
    </row>
    <row r="15" spans="1:6" x14ac:dyDescent="0.2">
      <c r="A15" s="21" t="s">
        <v>132</v>
      </c>
      <c r="B15" s="21" t="s">
        <v>131</v>
      </c>
      <c r="C15" s="21" t="s">
        <v>127</v>
      </c>
      <c r="D15" s="24">
        <v>812360</v>
      </c>
      <c r="E15" s="22">
        <v>10909.18244</v>
      </c>
      <c r="F15" s="23">
        <v>2.9690984174702102</v>
      </c>
    </row>
    <row r="16" spans="1:6" x14ac:dyDescent="0.2">
      <c r="A16" s="21" t="s">
        <v>876</v>
      </c>
      <c r="B16" s="21" t="s">
        <v>875</v>
      </c>
      <c r="C16" s="21" t="s">
        <v>253</v>
      </c>
      <c r="D16" s="24">
        <v>831373</v>
      </c>
      <c r="E16" s="22">
        <v>9893.3387000000002</v>
      </c>
      <c r="F16" s="23">
        <v>2.6926212334630999</v>
      </c>
    </row>
    <row r="17" spans="1:6" x14ac:dyDescent="0.2">
      <c r="A17" s="21" t="s">
        <v>222</v>
      </c>
      <c r="B17" s="21" t="s">
        <v>221</v>
      </c>
      <c r="C17" s="21" t="s">
        <v>174</v>
      </c>
      <c r="D17" s="24">
        <v>491347</v>
      </c>
      <c r="E17" s="22">
        <v>9640.7194870000003</v>
      </c>
      <c r="F17" s="23">
        <v>2.62386710732522</v>
      </c>
    </row>
    <row r="18" spans="1:6" x14ac:dyDescent="0.2">
      <c r="A18" s="21" t="s">
        <v>167</v>
      </c>
      <c r="B18" s="21" t="s">
        <v>166</v>
      </c>
      <c r="C18" s="21" t="s">
        <v>168</v>
      </c>
      <c r="D18" s="24">
        <v>482220</v>
      </c>
      <c r="E18" s="22">
        <v>8803.4083200000005</v>
      </c>
      <c r="F18" s="23">
        <v>2.3959802537921502</v>
      </c>
    </row>
    <row r="19" spans="1:6" x14ac:dyDescent="0.2">
      <c r="A19" s="21" t="s">
        <v>878</v>
      </c>
      <c r="B19" s="21" t="s">
        <v>877</v>
      </c>
      <c r="C19" s="21" t="s">
        <v>127</v>
      </c>
      <c r="D19" s="24">
        <v>862196</v>
      </c>
      <c r="E19" s="22">
        <v>8574.5392200000006</v>
      </c>
      <c r="F19" s="23">
        <v>2.3336900788541799</v>
      </c>
    </row>
    <row r="20" spans="1:6" x14ac:dyDescent="0.2">
      <c r="A20" s="21" t="s">
        <v>143</v>
      </c>
      <c r="B20" s="21" t="s">
        <v>142</v>
      </c>
      <c r="C20" s="21" t="s">
        <v>127</v>
      </c>
      <c r="D20" s="24">
        <v>605192</v>
      </c>
      <c r="E20" s="22">
        <v>7682.3072480000001</v>
      </c>
      <c r="F20" s="23">
        <v>2.0908557005080901</v>
      </c>
    </row>
    <row r="21" spans="1:6" x14ac:dyDescent="0.2">
      <c r="A21" s="21" t="s">
        <v>880</v>
      </c>
      <c r="B21" s="21" t="s">
        <v>879</v>
      </c>
      <c r="C21" s="21" t="s">
        <v>488</v>
      </c>
      <c r="D21" s="24">
        <v>359752</v>
      </c>
      <c r="E21" s="22">
        <v>7467.3722639999996</v>
      </c>
      <c r="F21" s="23">
        <v>2.0323579052458598</v>
      </c>
    </row>
    <row r="22" spans="1:6" x14ac:dyDescent="0.2">
      <c r="A22" s="21" t="s">
        <v>140</v>
      </c>
      <c r="B22" s="21" t="s">
        <v>139</v>
      </c>
      <c r="C22" s="21" t="s">
        <v>141</v>
      </c>
      <c r="D22" s="24">
        <v>461906</v>
      </c>
      <c r="E22" s="22">
        <v>7461.6295239999999</v>
      </c>
      <c r="F22" s="23">
        <v>2.0307949320038499</v>
      </c>
    </row>
    <row r="23" spans="1:6" x14ac:dyDescent="0.2">
      <c r="A23" s="21" t="s">
        <v>775</v>
      </c>
      <c r="B23" s="21" t="s">
        <v>774</v>
      </c>
      <c r="C23" s="21" t="s">
        <v>150</v>
      </c>
      <c r="D23" s="24">
        <v>5364575</v>
      </c>
      <c r="E23" s="22">
        <v>7315.6709279999995</v>
      </c>
      <c r="F23" s="23">
        <v>1.9910701003051201</v>
      </c>
    </row>
    <row r="24" spans="1:6" x14ac:dyDescent="0.2">
      <c r="A24" s="21" t="s">
        <v>308</v>
      </c>
      <c r="B24" s="21" t="s">
        <v>307</v>
      </c>
      <c r="C24" s="21" t="s">
        <v>127</v>
      </c>
      <c r="D24" s="24">
        <v>329415</v>
      </c>
      <c r="E24" s="22">
        <v>7250.753565</v>
      </c>
      <c r="F24" s="23">
        <v>1.97340186157048</v>
      </c>
    </row>
    <row r="25" spans="1:6" x14ac:dyDescent="0.2">
      <c r="A25" s="21" t="s">
        <v>569</v>
      </c>
      <c r="B25" s="21" t="s">
        <v>568</v>
      </c>
      <c r="C25" s="21" t="s">
        <v>204</v>
      </c>
      <c r="D25" s="24">
        <v>814605</v>
      </c>
      <c r="E25" s="22">
        <v>7209.25425</v>
      </c>
      <c r="F25" s="23">
        <v>1.96210719754132</v>
      </c>
    </row>
    <row r="26" spans="1:6" x14ac:dyDescent="0.2">
      <c r="A26" s="21" t="s">
        <v>743</v>
      </c>
      <c r="B26" s="21" t="s">
        <v>742</v>
      </c>
      <c r="C26" s="21" t="s">
        <v>141</v>
      </c>
      <c r="D26" s="24">
        <v>112867</v>
      </c>
      <c r="E26" s="22">
        <v>7079.0182400000003</v>
      </c>
      <c r="F26" s="23">
        <v>1.92666150458354</v>
      </c>
    </row>
    <row r="27" spans="1:6" x14ac:dyDescent="0.2">
      <c r="A27" s="21" t="s">
        <v>242</v>
      </c>
      <c r="B27" s="21" t="s">
        <v>241</v>
      </c>
      <c r="C27" s="21" t="s">
        <v>183</v>
      </c>
      <c r="D27" s="24">
        <v>2769671</v>
      </c>
      <c r="E27" s="22">
        <v>6986.4950980000003</v>
      </c>
      <c r="F27" s="23">
        <v>1.90147993703689</v>
      </c>
    </row>
    <row r="28" spans="1:6" x14ac:dyDescent="0.2">
      <c r="A28" s="21" t="s">
        <v>729</v>
      </c>
      <c r="B28" s="21" t="s">
        <v>728</v>
      </c>
      <c r="C28" s="21" t="s">
        <v>174</v>
      </c>
      <c r="D28" s="24">
        <v>416180</v>
      </c>
      <c r="E28" s="22">
        <v>6957.6972400000004</v>
      </c>
      <c r="F28" s="23">
        <v>1.8936421659587599</v>
      </c>
    </row>
    <row r="29" spans="1:6" x14ac:dyDescent="0.2">
      <c r="A29" s="21" t="s">
        <v>490</v>
      </c>
      <c r="B29" s="21" t="s">
        <v>489</v>
      </c>
      <c r="C29" s="21" t="s">
        <v>220</v>
      </c>
      <c r="D29" s="24">
        <v>904401</v>
      </c>
      <c r="E29" s="22">
        <v>6923.6418560000002</v>
      </c>
      <c r="F29" s="23">
        <v>1.8843734799415499</v>
      </c>
    </row>
    <row r="30" spans="1:6" x14ac:dyDescent="0.2">
      <c r="A30" s="21" t="s">
        <v>161</v>
      </c>
      <c r="B30" s="21" t="s">
        <v>160</v>
      </c>
      <c r="C30" s="21" t="s">
        <v>162</v>
      </c>
      <c r="D30" s="24">
        <v>96491</v>
      </c>
      <c r="E30" s="22">
        <v>6795.3786749999999</v>
      </c>
      <c r="F30" s="23">
        <v>1.8494647221293801</v>
      </c>
    </row>
    <row r="31" spans="1:6" x14ac:dyDescent="0.2">
      <c r="A31" s="21" t="s">
        <v>757</v>
      </c>
      <c r="B31" s="21" t="s">
        <v>756</v>
      </c>
      <c r="C31" s="21" t="s">
        <v>217</v>
      </c>
      <c r="D31" s="24">
        <v>377497</v>
      </c>
      <c r="E31" s="22">
        <v>6121.8688490000004</v>
      </c>
      <c r="F31" s="23">
        <v>1.6661588722615699</v>
      </c>
    </row>
    <row r="32" spans="1:6" x14ac:dyDescent="0.2">
      <c r="A32" s="21" t="s">
        <v>543</v>
      </c>
      <c r="B32" s="21" t="s">
        <v>542</v>
      </c>
      <c r="C32" s="21" t="s">
        <v>141</v>
      </c>
      <c r="D32" s="24">
        <v>796016</v>
      </c>
      <c r="E32" s="22">
        <v>6093.9004880000002</v>
      </c>
      <c r="F32" s="23">
        <v>1.65854686129364</v>
      </c>
    </row>
    <row r="33" spans="1:6" x14ac:dyDescent="0.2">
      <c r="A33" s="21" t="s">
        <v>603</v>
      </c>
      <c r="B33" s="21" t="s">
        <v>602</v>
      </c>
      <c r="C33" s="21" t="s">
        <v>232</v>
      </c>
      <c r="D33" s="24">
        <v>1263807</v>
      </c>
      <c r="E33" s="22">
        <v>6058.6907579999997</v>
      </c>
      <c r="F33" s="23">
        <v>1.6489640026149499</v>
      </c>
    </row>
    <row r="34" spans="1:6" x14ac:dyDescent="0.2">
      <c r="A34" s="21" t="s">
        <v>164</v>
      </c>
      <c r="B34" s="21" t="s">
        <v>163</v>
      </c>
      <c r="C34" s="21" t="s">
        <v>165</v>
      </c>
      <c r="D34" s="24">
        <v>334731</v>
      </c>
      <c r="E34" s="22">
        <v>5756.3690070000002</v>
      </c>
      <c r="F34" s="23">
        <v>1.56668258167459</v>
      </c>
    </row>
    <row r="35" spans="1:6" x14ac:dyDescent="0.2">
      <c r="A35" s="21" t="s">
        <v>206</v>
      </c>
      <c r="B35" s="21" t="s">
        <v>205</v>
      </c>
      <c r="C35" s="21" t="s">
        <v>207</v>
      </c>
      <c r="D35" s="24">
        <v>759277</v>
      </c>
      <c r="E35" s="22">
        <v>5699.1331620000001</v>
      </c>
      <c r="F35" s="23">
        <v>1.55110498383472</v>
      </c>
    </row>
    <row r="36" spans="1:6" x14ac:dyDescent="0.2">
      <c r="A36" s="21" t="s">
        <v>145</v>
      </c>
      <c r="B36" s="21" t="s">
        <v>144</v>
      </c>
      <c r="C36" s="21" t="s">
        <v>127</v>
      </c>
      <c r="D36" s="24">
        <v>571418</v>
      </c>
      <c r="E36" s="22">
        <v>5612.4675960000004</v>
      </c>
      <c r="F36" s="23">
        <v>1.5275176438782201</v>
      </c>
    </row>
    <row r="37" spans="1:6" x14ac:dyDescent="0.2">
      <c r="A37" s="21" t="s">
        <v>263</v>
      </c>
      <c r="B37" s="21" t="s">
        <v>262</v>
      </c>
      <c r="C37" s="21" t="s">
        <v>159</v>
      </c>
      <c r="D37" s="24">
        <v>1446582</v>
      </c>
      <c r="E37" s="22">
        <v>5491.2252719999997</v>
      </c>
      <c r="F37" s="23">
        <v>1.49451971811259</v>
      </c>
    </row>
    <row r="38" spans="1:6" x14ac:dyDescent="0.2">
      <c r="A38" s="21" t="s">
        <v>882</v>
      </c>
      <c r="B38" s="21" t="s">
        <v>881</v>
      </c>
      <c r="C38" s="21" t="s">
        <v>232</v>
      </c>
      <c r="D38" s="24">
        <v>209500</v>
      </c>
      <c r="E38" s="22">
        <v>5425.8405000000002</v>
      </c>
      <c r="F38" s="23">
        <v>1.4767242669741001</v>
      </c>
    </row>
    <row r="39" spans="1:6" x14ac:dyDescent="0.2">
      <c r="A39" s="21" t="s">
        <v>745</v>
      </c>
      <c r="B39" s="21" t="s">
        <v>744</v>
      </c>
      <c r="C39" s="21" t="s">
        <v>183</v>
      </c>
      <c r="D39" s="24">
        <v>44683</v>
      </c>
      <c r="E39" s="22">
        <v>5407.5366599999998</v>
      </c>
      <c r="F39" s="23">
        <v>1.47174260105399</v>
      </c>
    </row>
    <row r="40" spans="1:6" x14ac:dyDescent="0.2">
      <c r="A40" s="21" t="s">
        <v>884</v>
      </c>
      <c r="B40" s="21" t="s">
        <v>883</v>
      </c>
      <c r="C40" s="21" t="s">
        <v>171</v>
      </c>
      <c r="D40" s="24">
        <v>934321</v>
      </c>
      <c r="E40" s="22">
        <v>5336.8415519999999</v>
      </c>
      <c r="F40" s="23">
        <v>1.45250186193902</v>
      </c>
    </row>
    <row r="41" spans="1:6" x14ac:dyDescent="0.2">
      <c r="A41" s="21" t="s">
        <v>886</v>
      </c>
      <c r="B41" s="21" t="s">
        <v>885</v>
      </c>
      <c r="C41" s="21" t="s">
        <v>488</v>
      </c>
      <c r="D41" s="24">
        <v>405489</v>
      </c>
      <c r="E41" s="22">
        <v>4955.8865580000002</v>
      </c>
      <c r="F41" s="23">
        <v>1.3488192188047901</v>
      </c>
    </row>
    <row r="42" spans="1:6" x14ac:dyDescent="0.2">
      <c r="A42" s="21" t="s">
        <v>795</v>
      </c>
      <c r="B42" s="21" t="s">
        <v>794</v>
      </c>
      <c r="C42" s="21" t="s">
        <v>150</v>
      </c>
      <c r="D42" s="24">
        <v>1090257</v>
      </c>
      <c r="E42" s="22">
        <v>4913.7882989999998</v>
      </c>
      <c r="F42" s="23">
        <v>1.3373615431391099</v>
      </c>
    </row>
    <row r="43" spans="1:6" x14ac:dyDescent="0.2">
      <c r="A43" s="21" t="s">
        <v>386</v>
      </c>
      <c r="B43" s="21" t="s">
        <v>385</v>
      </c>
      <c r="C43" s="21" t="s">
        <v>186</v>
      </c>
      <c r="D43" s="24">
        <v>248888</v>
      </c>
      <c r="E43" s="22">
        <v>4763.7163200000005</v>
      </c>
      <c r="F43" s="23">
        <v>1.29651719226258</v>
      </c>
    </row>
    <row r="44" spans="1:6" x14ac:dyDescent="0.2">
      <c r="A44" s="21" t="s">
        <v>888</v>
      </c>
      <c r="B44" s="21" t="s">
        <v>887</v>
      </c>
      <c r="C44" s="21" t="s">
        <v>220</v>
      </c>
      <c r="D44" s="24">
        <v>962125</v>
      </c>
      <c r="E44" s="22">
        <v>4666.7873129999998</v>
      </c>
      <c r="F44" s="23">
        <v>1.2701365021537201</v>
      </c>
    </row>
    <row r="45" spans="1:6" x14ac:dyDescent="0.2">
      <c r="A45" s="21" t="s">
        <v>890</v>
      </c>
      <c r="B45" s="21" t="s">
        <v>889</v>
      </c>
      <c r="C45" s="21" t="s">
        <v>253</v>
      </c>
      <c r="D45" s="24">
        <v>597025</v>
      </c>
      <c r="E45" s="22">
        <v>4423.3582249999999</v>
      </c>
      <c r="F45" s="23">
        <v>1.2038836070424499</v>
      </c>
    </row>
    <row r="46" spans="1:6" x14ac:dyDescent="0.2">
      <c r="A46" s="21" t="s">
        <v>727</v>
      </c>
      <c r="B46" s="21" t="s">
        <v>726</v>
      </c>
      <c r="C46" s="21" t="s">
        <v>186</v>
      </c>
      <c r="D46" s="24">
        <v>99229</v>
      </c>
      <c r="E46" s="22">
        <v>4400.2107759999999</v>
      </c>
      <c r="F46" s="23">
        <v>1.1975836799331201</v>
      </c>
    </row>
    <row r="47" spans="1:6" x14ac:dyDescent="0.2">
      <c r="A47" s="21" t="s">
        <v>723</v>
      </c>
      <c r="B47" s="21" t="s">
        <v>722</v>
      </c>
      <c r="C47" s="21" t="s">
        <v>220</v>
      </c>
      <c r="D47" s="24">
        <v>958338</v>
      </c>
      <c r="E47" s="22">
        <v>3862.10214</v>
      </c>
      <c r="F47" s="23">
        <v>1.05112930460647</v>
      </c>
    </row>
    <row r="48" spans="1:6" x14ac:dyDescent="0.2">
      <c r="A48" s="21" t="s">
        <v>892</v>
      </c>
      <c r="B48" s="21" t="s">
        <v>891</v>
      </c>
      <c r="C48" s="21" t="s">
        <v>174</v>
      </c>
      <c r="D48" s="24">
        <v>2500001</v>
      </c>
      <c r="E48" s="22">
        <v>3704.2514820000001</v>
      </c>
      <c r="F48" s="23">
        <v>1.00816786900466</v>
      </c>
    </row>
    <row r="49" spans="1:9" x14ac:dyDescent="0.2">
      <c r="A49" s="21" t="s">
        <v>336</v>
      </c>
      <c r="B49" s="21" t="s">
        <v>335</v>
      </c>
      <c r="C49" s="21" t="s">
        <v>141</v>
      </c>
      <c r="D49" s="24">
        <v>112643</v>
      </c>
      <c r="E49" s="22">
        <v>3611.5598660000001</v>
      </c>
      <c r="F49" s="23">
        <v>0.98294044871977804</v>
      </c>
    </row>
    <row r="50" spans="1:9" x14ac:dyDescent="0.2">
      <c r="A50" s="21" t="s">
        <v>894</v>
      </c>
      <c r="B50" s="21" t="s">
        <v>893</v>
      </c>
      <c r="C50" s="21" t="s">
        <v>220</v>
      </c>
      <c r="D50" s="24">
        <v>417801</v>
      </c>
      <c r="E50" s="22">
        <v>3358.4933390000001</v>
      </c>
      <c r="F50" s="23">
        <v>0.91406457933516205</v>
      </c>
    </row>
    <row r="51" spans="1:9" x14ac:dyDescent="0.2">
      <c r="A51" s="21" t="s">
        <v>330</v>
      </c>
      <c r="B51" s="21" t="s">
        <v>329</v>
      </c>
      <c r="C51" s="21" t="s">
        <v>159</v>
      </c>
      <c r="D51" s="24">
        <v>1255632</v>
      </c>
      <c r="E51" s="22">
        <v>3322.4022719999998</v>
      </c>
      <c r="F51" s="23">
        <v>0.90424185150895897</v>
      </c>
    </row>
    <row r="52" spans="1:9" x14ac:dyDescent="0.2">
      <c r="A52" s="21" t="s">
        <v>456</v>
      </c>
      <c r="B52" s="21" t="s">
        <v>455</v>
      </c>
      <c r="C52" s="21" t="s">
        <v>162</v>
      </c>
      <c r="D52" s="24">
        <v>304510</v>
      </c>
      <c r="E52" s="22">
        <v>3182.4340099999999</v>
      </c>
      <c r="F52" s="23">
        <v>0.86614737949092102</v>
      </c>
    </row>
    <row r="53" spans="1:9" x14ac:dyDescent="0.2">
      <c r="A53" s="21" t="s">
        <v>721</v>
      </c>
      <c r="B53" s="21" t="s">
        <v>720</v>
      </c>
      <c r="C53" s="21" t="s">
        <v>127</v>
      </c>
      <c r="D53" s="24">
        <v>1100631</v>
      </c>
      <c r="E53" s="22">
        <v>2939.7854010000001</v>
      </c>
      <c r="F53" s="23">
        <v>0.80010690350239699</v>
      </c>
    </row>
    <row r="54" spans="1:9" x14ac:dyDescent="0.2">
      <c r="A54" s="21" t="s">
        <v>747</v>
      </c>
      <c r="B54" s="21" t="s">
        <v>746</v>
      </c>
      <c r="C54" s="21" t="s">
        <v>204</v>
      </c>
      <c r="D54" s="24">
        <v>158548</v>
      </c>
      <c r="E54" s="22">
        <v>2648.7028879999998</v>
      </c>
      <c r="F54" s="23">
        <v>0.720884410574545</v>
      </c>
    </row>
    <row r="55" spans="1:9" x14ac:dyDescent="0.2">
      <c r="A55" s="21" t="s">
        <v>896</v>
      </c>
      <c r="B55" s="21" t="s">
        <v>895</v>
      </c>
      <c r="C55" s="21" t="s">
        <v>253</v>
      </c>
      <c r="D55" s="24">
        <v>713571</v>
      </c>
      <c r="E55" s="22">
        <v>2246.321508</v>
      </c>
      <c r="F55" s="23">
        <v>0.61137025356522401</v>
      </c>
    </row>
    <row r="56" spans="1:9" x14ac:dyDescent="0.2">
      <c r="A56" s="21" t="s">
        <v>709</v>
      </c>
      <c r="B56" s="21" t="s">
        <v>708</v>
      </c>
      <c r="C56" s="21" t="s">
        <v>186</v>
      </c>
      <c r="D56" s="24">
        <v>76870</v>
      </c>
      <c r="E56" s="22">
        <v>1999.23496</v>
      </c>
      <c r="F56" s="23">
        <v>0.54412192559198902</v>
      </c>
    </row>
    <row r="57" spans="1:9" x14ac:dyDescent="0.2">
      <c r="A57" s="21" t="s">
        <v>334</v>
      </c>
      <c r="B57" s="21" t="s">
        <v>333</v>
      </c>
      <c r="C57" s="21" t="s">
        <v>204</v>
      </c>
      <c r="D57" s="24">
        <v>87865</v>
      </c>
      <c r="E57" s="22">
        <v>1761.16606</v>
      </c>
      <c r="F57" s="23">
        <v>0.47932788643034602</v>
      </c>
    </row>
    <row r="58" spans="1:9" x14ac:dyDescent="0.2">
      <c r="A58" s="21" t="s">
        <v>898</v>
      </c>
      <c r="B58" s="21" t="s">
        <v>897</v>
      </c>
      <c r="C58" s="21" t="s">
        <v>165</v>
      </c>
      <c r="D58" s="24">
        <v>122636</v>
      </c>
      <c r="E58" s="22">
        <v>1698.3859640000001</v>
      </c>
      <c r="F58" s="23">
        <v>0.46224133712131898</v>
      </c>
    </row>
    <row r="59" spans="1:9" x14ac:dyDescent="0.2">
      <c r="A59" s="21" t="s">
        <v>900</v>
      </c>
      <c r="B59" s="21" t="s">
        <v>899</v>
      </c>
      <c r="C59" s="21" t="s">
        <v>442</v>
      </c>
      <c r="D59" s="24">
        <v>32292</v>
      </c>
      <c r="E59" s="22">
        <v>976.05799200000001</v>
      </c>
      <c r="F59" s="23">
        <v>0.26564889306282002</v>
      </c>
    </row>
    <row r="60" spans="1:9" x14ac:dyDescent="0.2">
      <c r="A60" s="21" t="s">
        <v>609</v>
      </c>
      <c r="B60" s="21" t="s">
        <v>608</v>
      </c>
      <c r="C60" s="21" t="s">
        <v>414</v>
      </c>
      <c r="D60" s="24">
        <v>119185</v>
      </c>
      <c r="E60" s="22">
        <v>838.40688250000005</v>
      </c>
      <c r="F60" s="23">
        <v>0.22818506902034</v>
      </c>
    </row>
    <row r="61" spans="1:9" x14ac:dyDescent="0.2">
      <c r="A61" s="20" t="s">
        <v>30</v>
      </c>
      <c r="B61" s="20"/>
      <c r="C61" s="20"/>
      <c r="D61" s="20"/>
      <c r="E61" s="25">
        <f>SUM(E7:E60)</f>
        <v>354002.49449450005</v>
      </c>
      <c r="F61" s="26">
        <f>SUM(F7:F60)</f>
        <v>96.347114182474584</v>
      </c>
      <c r="G61" s="14"/>
      <c r="H61" s="14"/>
      <c r="I61" s="14"/>
    </row>
    <row r="62" spans="1:9" x14ac:dyDescent="0.2">
      <c r="A62" s="21"/>
      <c r="B62" s="21"/>
      <c r="C62" s="21"/>
      <c r="D62" s="21"/>
      <c r="E62" s="22"/>
      <c r="F62" s="23"/>
    </row>
    <row r="63" spans="1:9" x14ac:dyDescent="0.2">
      <c r="A63" s="20" t="s">
        <v>42</v>
      </c>
      <c r="B63" s="20"/>
      <c r="C63" s="20"/>
      <c r="D63" s="20"/>
      <c r="E63" s="25">
        <f>E61</f>
        <v>354002.49449450005</v>
      </c>
      <c r="F63" s="26">
        <f>F61</f>
        <v>96.347114182474584</v>
      </c>
      <c r="G63" s="14"/>
      <c r="H63" s="14"/>
      <c r="I63" s="14"/>
    </row>
    <row r="64" spans="1:9" x14ac:dyDescent="0.2">
      <c r="A64" s="20"/>
      <c r="B64" s="20"/>
      <c r="C64" s="20"/>
      <c r="D64" s="20"/>
      <c r="E64" s="25"/>
      <c r="F64" s="26"/>
      <c r="G64" s="14"/>
      <c r="H64" s="14"/>
      <c r="I64" s="14"/>
    </row>
    <row r="65" spans="1:9" x14ac:dyDescent="0.2">
      <c r="A65" s="20" t="s">
        <v>44</v>
      </c>
      <c r="B65" s="20"/>
      <c r="C65" s="20"/>
      <c r="D65" s="20"/>
      <c r="E65" s="25">
        <f>E67-(E61)</f>
        <v>13421.581979699957</v>
      </c>
      <c r="F65" s="26">
        <f>F67-(F61)</f>
        <v>3.6528858175254157</v>
      </c>
      <c r="G65" s="14"/>
      <c r="H65" s="14"/>
      <c r="I65" s="14"/>
    </row>
    <row r="66" spans="1:9" x14ac:dyDescent="0.2">
      <c r="A66" s="20"/>
      <c r="B66" s="20"/>
      <c r="C66" s="20"/>
      <c r="D66" s="20"/>
      <c r="E66" s="25"/>
      <c r="F66" s="26"/>
      <c r="G66" s="14"/>
      <c r="H66" s="14"/>
      <c r="I66" s="14"/>
    </row>
    <row r="67" spans="1:9" x14ac:dyDescent="0.2">
      <c r="A67" s="27" t="s">
        <v>43</v>
      </c>
      <c r="B67" s="27"/>
      <c r="C67" s="27"/>
      <c r="D67" s="27"/>
      <c r="E67" s="28">
        <v>367424.0764742</v>
      </c>
      <c r="F67" s="29">
        <v>100</v>
      </c>
      <c r="G67" s="14"/>
      <c r="H67" s="14"/>
      <c r="I67" s="14"/>
    </row>
    <row r="69" spans="1:9" x14ac:dyDescent="0.2">
      <c r="A69" s="14" t="s">
        <v>47</v>
      </c>
    </row>
    <row r="70" spans="1:9" x14ac:dyDescent="0.2">
      <c r="A70" s="14" t="s">
        <v>48</v>
      </c>
    </row>
    <row r="71" spans="1:9" x14ac:dyDescent="0.2">
      <c r="A71" s="14" t="s">
        <v>49</v>
      </c>
      <c r="B71" s="14"/>
      <c r="C71" s="30" t="s">
        <v>51</v>
      </c>
      <c r="D71" s="14" t="s">
        <v>50</v>
      </c>
    </row>
    <row r="72" spans="1:9" x14ac:dyDescent="0.2">
      <c r="A72" s="7" t="s">
        <v>52</v>
      </c>
      <c r="C72" s="31">
        <v>196.0634</v>
      </c>
      <c r="D72" s="31">
        <v>196.01439999999999</v>
      </c>
    </row>
    <row r="73" spans="1:9" x14ac:dyDescent="0.2">
      <c r="A73" s="7" t="s">
        <v>53</v>
      </c>
      <c r="C73" s="31">
        <v>22.370899999999999</v>
      </c>
      <c r="D73" s="31">
        <v>22.365300000000001</v>
      </c>
    </row>
    <row r="74" spans="1:9" x14ac:dyDescent="0.2">
      <c r="A74" s="7" t="s">
        <v>54</v>
      </c>
      <c r="C74" s="31">
        <v>215.31280000000001</v>
      </c>
      <c r="D74" s="31">
        <v>216.03659999999999</v>
      </c>
    </row>
    <row r="75" spans="1:9" x14ac:dyDescent="0.2">
      <c r="A75" s="7" t="s">
        <v>55</v>
      </c>
      <c r="C75" s="31">
        <v>25.549700000000001</v>
      </c>
      <c r="D75" s="31">
        <v>25.6327</v>
      </c>
    </row>
    <row r="77" spans="1:9" x14ac:dyDescent="0.2">
      <c r="A77" s="7" t="s">
        <v>60</v>
      </c>
    </row>
    <row r="79" spans="1:9" x14ac:dyDescent="0.2">
      <c r="A79" s="14" t="s">
        <v>56</v>
      </c>
      <c r="D79" s="30" t="s">
        <v>63</v>
      </c>
    </row>
    <row r="81" spans="1:9" x14ac:dyDescent="0.2">
      <c r="A81" s="14" t="s">
        <v>379</v>
      </c>
      <c r="D81" s="51">
        <v>0.51283964381651603</v>
      </c>
    </row>
    <row r="83" spans="1:9" x14ac:dyDescent="0.2">
      <c r="A83" s="14" t="s">
        <v>62</v>
      </c>
      <c r="D83" s="30" t="s">
        <v>63</v>
      </c>
    </row>
    <row r="85" spans="1:9" x14ac:dyDescent="0.2">
      <c r="A85" s="62" t="s">
        <v>1089</v>
      </c>
      <c r="B85" s="63"/>
      <c r="C85" s="63"/>
      <c r="D85" s="63"/>
      <c r="E85" s="11"/>
      <c r="G85" s="63"/>
      <c r="H85" s="63"/>
      <c r="I85" s="63"/>
    </row>
    <row r="86" spans="1:9" x14ac:dyDescent="0.2">
      <c r="A86" s="64"/>
      <c r="B86" s="63"/>
      <c r="C86" s="63"/>
      <c r="D86" s="63"/>
      <c r="E86" s="11"/>
      <c r="G86" s="63"/>
      <c r="H86" s="63"/>
      <c r="I86" s="63"/>
    </row>
    <row r="87" spans="1:9" x14ac:dyDescent="0.2">
      <c r="A87" s="62" t="s">
        <v>1080</v>
      </c>
      <c r="B87" s="63"/>
      <c r="C87" s="63"/>
      <c r="D87" s="63"/>
      <c r="E87" s="11"/>
      <c r="G87" s="63"/>
      <c r="H87" s="63"/>
      <c r="I87" s="63"/>
    </row>
    <row r="88" spans="1:9" x14ac:dyDescent="0.2">
      <c r="A88" s="64"/>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2" t="s">
        <v>1100</v>
      </c>
      <c r="B105" s="63"/>
      <c r="C105" s="63"/>
      <c r="D105" s="63"/>
      <c r="E105" s="11"/>
      <c r="G105" s="63"/>
      <c r="H105" s="63"/>
      <c r="I105" s="63"/>
    </row>
    <row r="106" spans="1:9" x14ac:dyDescent="0.2">
      <c r="A106" s="63"/>
      <c r="B106" s="63"/>
      <c r="C106" s="63"/>
      <c r="D106" s="63"/>
      <c r="E106" s="11"/>
      <c r="G106" s="63"/>
      <c r="H106" s="63"/>
      <c r="I106" s="63"/>
    </row>
    <row r="107" spans="1:9" x14ac:dyDescent="0.2">
      <c r="A107" s="62" t="s">
        <v>1081</v>
      </c>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7" t="s">
        <v>1101</v>
      </c>
      <c r="B124" s="63"/>
      <c r="C124" s="63"/>
      <c r="D124" s="63"/>
      <c r="E124" s="11"/>
      <c r="G124" s="63"/>
      <c r="H124" s="63"/>
      <c r="I124" s="63"/>
    </row>
    <row r="126" spans="1:9" x14ac:dyDescent="0.2">
      <c r="A126" s="63" t="s">
        <v>1084</v>
      </c>
    </row>
  </sheetData>
  <mergeCells count="1">
    <mergeCell ref="A1:F1"/>
  </mergeCells>
  <conditionalFormatting sqref="F2:F3">
    <cfRule type="cellIs" dxfId="50" priority="3" stopIfTrue="1" operator="between">
      <formula>0.009</formula>
      <formula>-0.009</formula>
    </cfRule>
  </conditionalFormatting>
  <conditionalFormatting sqref="F5:F121">
    <cfRule type="cellIs" dxfId="49" priority="1" stopIfTrue="1" operator="between">
      <formula>0.009</formula>
      <formula>-0.009</formula>
    </cfRule>
  </conditionalFormatting>
  <conditionalFormatting sqref="F125:F65536">
    <cfRule type="cellIs" dxfId="48" priority="2"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17"/>
  <sheetViews>
    <sheetView workbookViewId="0">
      <selection sqref="A1:F1"/>
    </sheetView>
  </sheetViews>
  <sheetFormatPr defaultColWidth="9.109375" defaultRowHeight="10.199999999999999" x14ac:dyDescent="0.2"/>
  <cols>
    <col min="1" max="1" width="38.6640625" style="7" bestFit="1" customWidth="1"/>
    <col min="2" max="2" width="32.10937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1050</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132</v>
      </c>
      <c r="B7" s="21" t="s">
        <v>131</v>
      </c>
      <c r="C7" s="21" t="s">
        <v>127</v>
      </c>
      <c r="D7" s="24">
        <v>4697560</v>
      </c>
      <c r="E7" s="22">
        <v>63083.533239999997</v>
      </c>
      <c r="F7" s="23">
        <v>7.9133485410028399</v>
      </c>
    </row>
    <row r="8" spans="1:6" x14ac:dyDescent="0.2">
      <c r="A8" s="21" t="s">
        <v>126</v>
      </c>
      <c r="B8" s="21" t="s">
        <v>125</v>
      </c>
      <c r="C8" s="21" t="s">
        <v>127</v>
      </c>
      <c r="D8" s="24">
        <v>6349824</v>
      </c>
      <c r="E8" s="22">
        <v>62939.45549</v>
      </c>
      <c r="F8" s="23">
        <v>7.8952750851547702</v>
      </c>
    </row>
    <row r="9" spans="1:6" x14ac:dyDescent="0.2">
      <c r="A9" s="21" t="s">
        <v>152</v>
      </c>
      <c r="B9" s="21" t="s">
        <v>151</v>
      </c>
      <c r="C9" s="21" t="s">
        <v>153</v>
      </c>
      <c r="D9" s="24">
        <v>1226470</v>
      </c>
      <c r="E9" s="22">
        <v>45492.22524</v>
      </c>
      <c r="F9" s="23">
        <v>5.7066530002422402</v>
      </c>
    </row>
    <row r="10" spans="1:6" x14ac:dyDescent="0.2">
      <c r="A10" s="21" t="s">
        <v>149</v>
      </c>
      <c r="B10" s="21" t="s">
        <v>148</v>
      </c>
      <c r="C10" s="21" t="s">
        <v>150</v>
      </c>
      <c r="D10" s="24">
        <v>15136368</v>
      </c>
      <c r="E10" s="22">
        <v>42086.671219999997</v>
      </c>
      <c r="F10" s="23">
        <v>5.2794521991560801</v>
      </c>
    </row>
    <row r="11" spans="1:6" x14ac:dyDescent="0.2">
      <c r="A11" s="21" t="s">
        <v>308</v>
      </c>
      <c r="B11" s="21" t="s">
        <v>307</v>
      </c>
      <c r="C11" s="21" t="s">
        <v>127</v>
      </c>
      <c r="D11" s="24">
        <v>1897275</v>
      </c>
      <c r="E11" s="22">
        <v>41760.920030000001</v>
      </c>
      <c r="F11" s="23">
        <v>5.2385891946330201</v>
      </c>
    </row>
    <row r="12" spans="1:6" x14ac:dyDescent="0.2">
      <c r="A12" s="21" t="s">
        <v>143</v>
      </c>
      <c r="B12" s="21" t="s">
        <v>142</v>
      </c>
      <c r="C12" s="21" t="s">
        <v>127</v>
      </c>
      <c r="D12" s="24">
        <v>3280419</v>
      </c>
      <c r="E12" s="22">
        <v>41641.638789999997</v>
      </c>
      <c r="F12" s="23">
        <v>5.2236262720121198</v>
      </c>
    </row>
    <row r="13" spans="1:6" x14ac:dyDescent="0.2">
      <c r="A13" s="21" t="s">
        <v>137</v>
      </c>
      <c r="B13" s="21" t="s">
        <v>136</v>
      </c>
      <c r="C13" s="21" t="s">
        <v>138</v>
      </c>
      <c r="D13" s="24">
        <v>2553665</v>
      </c>
      <c r="E13" s="22">
        <v>40102.755160000001</v>
      </c>
      <c r="F13" s="23">
        <v>5.0305850471031803</v>
      </c>
    </row>
    <row r="14" spans="1:6" x14ac:dyDescent="0.2">
      <c r="A14" s="21" t="s">
        <v>147</v>
      </c>
      <c r="B14" s="21" t="s">
        <v>146</v>
      </c>
      <c r="C14" s="21" t="s">
        <v>141</v>
      </c>
      <c r="D14" s="24">
        <v>2138646</v>
      </c>
      <c r="E14" s="22">
        <v>34716.640520000001</v>
      </c>
      <c r="F14" s="23">
        <v>4.3549380083432698</v>
      </c>
    </row>
    <row r="15" spans="1:6" x14ac:dyDescent="0.2">
      <c r="A15" s="21" t="s">
        <v>902</v>
      </c>
      <c r="B15" s="21" t="s">
        <v>901</v>
      </c>
      <c r="C15" s="21" t="s">
        <v>165</v>
      </c>
      <c r="D15" s="24">
        <v>846654</v>
      </c>
      <c r="E15" s="22">
        <v>32596.179</v>
      </c>
      <c r="F15" s="23">
        <v>4.0889422688258703</v>
      </c>
    </row>
    <row r="16" spans="1:6" x14ac:dyDescent="0.2">
      <c r="A16" s="21" t="s">
        <v>140</v>
      </c>
      <c r="B16" s="21" t="s">
        <v>139</v>
      </c>
      <c r="C16" s="21" t="s">
        <v>141</v>
      </c>
      <c r="D16" s="24">
        <v>1948613</v>
      </c>
      <c r="E16" s="22">
        <v>31477.894400000001</v>
      </c>
      <c r="F16" s="23">
        <v>3.9486619872162598</v>
      </c>
    </row>
    <row r="17" spans="1:6" x14ac:dyDescent="0.2">
      <c r="A17" s="21" t="s">
        <v>164</v>
      </c>
      <c r="B17" s="21" t="s">
        <v>163</v>
      </c>
      <c r="C17" s="21" t="s">
        <v>165</v>
      </c>
      <c r="D17" s="24">
        <v>1429810</v>
      </c>
      <c r="E17" s="22">
        <v>24588.442569999999</v>
      </c>
      <c r="F17" s="23">
        <v>3.0844327535773499</v>
      </c>
    </row>
    <row r="18" spans="1:6" x14ac:dyDescent="0.2">
      <c r="A18" s="21" t="s">
        <v>336</v>
      </c>
      <c r="B18" s="21" t="s">
        <v>335</v>
      </c>
      <c r="C18" s="21" t="s">
        <v>141</v>
      </c>
      <c r="D18" s="24">
        <v>741136</v>
      </c>
      <c r="E18" s="22">
        <v>23762.30243</v>
      </c>
      <c r="F18" s="23">
        <v>2.98079976829955</v>
      </c>
    </row>
    <row r="19" spans="1:6" x14ac:dyDescent="0.2">
      <c r="A19" s="21" t="s">
        <v>191</v>
      </c>
      <c r="B19" s="21" t="s">
        <v>190</v>
      </c>
      <c r="C19" s="21" t="s">
        <v>192</v>
      </c>
      <c r="D19" s="24">
        <v>979637</v>
      </c>
      <c r="E19" s="22">
        <v>22687.413280000001</v>
      </c>
      <c r="F19" s="23">
        <v>2.8459631152139999</v>
      </c>
    </row>
    <row r="20" spans="1:6" x14ac:dyDescent="0.2">
      <c r="A20" s="21" t="s">
        <v>145</v>
      </c>
      <c r="B20" s="21" t="s">
        <v>144</v>
      </c>
      <c r="C20" s="21" t="s">
        <v>127</v>
      </c>
      <c r="D20" s="24">
        <v>2078413</v>
      </c>
      <c r="E20" s="22">
        <v>20414.172490000001</v>
      </c>
      <c r="F20" s="23">
        <v>2.56080238047113</v>
      </c>
    </row>
    <row r="21" spans="1:6" x14ac:dyDescent="0.2">
      <c r="A21" s="21" t="s">
        <v>535</v>
      </c>
      <c r="B21" s="21" t="s">
        <v>534</v>
      </c>
      <c r="C21" s="21" t="s">
        <v>150</v>
      </c>
      <c r="D21" s="24">
        <v>1362748</v>
      </c>
      <c r="E21" s="22">
        <v>18173.607329999999</v>
      </c>
      <c r="F21" s="23">
        <v>2.2797405545196101</v>
      </c>
    </row>
    <row r="22" spans="1:6" x14ac:dyDescent="0.2">
      <c r="A22" s="21" t="s">
        <v>129</v>
      </c>
      <c r="B22" s="21" t="s">
        <v>128</v>
      </c>
      <c r="C22" s="21" t="s">
        <v>130</v>
      </c>
      <c r="D22" s="24">
        <v>442345</v>
      </c>
      <c r="E22" s="22">
        <v>18063.158080000001</v>
      </c>
      <c r="F22" s="23">
        <v>2.2658855377434102</v>
      </c>
    </row>
    <row r="23" spans="1:6" x14ac:dyDescent="0.2">
      <c r="A23" s="21" t="s">
        <v>886</v>
      </c>
      <c r="B23" s="21" t="s">
        <v>885</v>
      </c>
      <c r="C23" s="21" t="s">
        <v>488</v>
      </c>
      <c r="D23" s="24">
        <v>1415978</v>
      </c>
      <c r="E23" s="22">
        <v>17306.083119999999</v>
      </c>
      <c r="F23" s="23">
        <v>2.1709162530118</v>
      </c>
    </row>
    <row r="24" spans="1:6" x14ac:dyDescent="0.2">
      <c r="A24" s="21" t="s">
        <v>261</v>
      </c>
      <c r="B24" s="21" t="s">
        <v>260</v>
      </c>
      <c r="C24" s="21" t="s">
        <v>183</v>
      </c>
      <c r="D24" s="24">
        <v>397307</v>
      </c>
      <c r="E24" s="22">
        <v>16096.893110000001</v>
      </c>
      <c r="F24" s="23">
        <v>2.0192325804276301</v>
      </c>
    </row>
    <row r="25" spans="1:6" x14ac:dyDescent="0.2">
      <c r="A25" s="21" t="s">
        <v>161</v>
      </c>
      <c r="B25" s="21" t="s">
        <v>160</v>
      </c>
      <c r="C25" s="21" t="s">
        <v>162</v>
      </c>
      <c r="D25" s="24">
        <v>212566</v>
      </c>
      <c r="E25" s="22">
        <v>14969.96055</v>
      </c>
      <c r="F25" s="23">
        <v>1.8778674781344999</v>
      </c>
    </row>
    <row r="26" spans="1:6" x14ac:dyDescent="0.2">
      <c r="A26" s="21" t="s">
        <v>173</v>
      </c>
      <c r="B26" s="21" t="s">
        <v>172</v>
      </c>
      <c r="C26" s="21" t="s">
        <v>174</v>
      </c>
      <c r="D26" s="24">
        <v>1898456</v>
      </c>
      <c r="E26" s="22">
        <v>14235.572319999999</v>
      </c>
      <c r="F26" s="23">
        <v>1.7857440708058301</v>
      </c>
    </row>
    <row r="27" spans="1:6" x14ac:dyDescent="0.2">
      <c r="A27" s="21" t="s">
        <v>263</v>
      </c>
      <c r="B27" s="21" t="s">
        <v>262</v>
      </c>
      <c r="C27" s="21" t="s">
        <v>159</v>
      </c>
      <c r="D27" s="24">
        <v>3333063</v>
      </c>
      <c r="E27" s="22">
        <v>12652.307150000001</v>
      </c>
      <c r="F27" s="23">
        <v>1.5871355198964501</v>
      </c>
    </row>
    <row r="28" spans="1:6" x14ac:dyDescent="0.2">
      <c r="A28" s="21" t="s">
        <v>530</v>
      </c>
      <c r="B28" s="21" t="s">
        <v>529</v>
      </c>
      <c r="C28" s="21" t="s">
        <v>238</v>
      </c>
      <c r="D28" s="24">
        <v>2486790</v>
      </c>
      <c r="E28" s="22">
        <v>10332.612450000001</v>
      </c>
      <c r="F28" s="23">
        <v>1.2961474961283499</v>
      </c>
    </row>
    <row r="29" spans="1:6" x14ac:dyDescent="0.2">
      <c r="A29" s="21" t="s">
        <v>167</v>
      </c>
      <c r="B29" s="21" t="s">
        <v>166</v>
      </c>
      <c r="C29" s="21" t="s">
        <v>168</v>
      </c>
      <c r="D29" s="24">
        <v>547070</v>
      </c>
      <c r="E29" s="22">
        <v>9987.3099199999997</v>
      </c>
      <c r="F29" s="23">
        <v>1.25283192498581</v>
      </c>
    </row>
    <row r="30" spans="1:6" x14ac:dyDescent="0.2">
      <c r="A30" s="21" t="s">
        <v>799</v>
      </c>
      <c r="B30" s="21" t="s">
        <v>798</v>
      </c>
      <c r="C30" s="21" t="s">
        <v>183</v>
      </c>
      <c r="D30" s="24">
        <v>358479</v>
      </c>
      <c r="E30" s="22">
        <v>9928.0759049999997</v>
      </c>
      <c r="F30" s="23">
        <v>1.2454014691742299</v>
      </c>
    </row>
    <row r="31" spans="1:6" x14ac:dyDescent="0.2">
      <c r="A31" s="21" t="s">
        <v>330</v>
      </c>
      <c r="B31" s="21" t="s">
        <v>329</v>
      </c>
      <c r="C31" s="21" t="s">
        <v>159</v>
      </c>
      <c r="D31" s="24">
        <v>3663193</v>
      </c>
      <c r="E31" s="22">
        <v>9692.8086779999994</v>
      </c>
      <c r="F31" s="23">
        <v>1.21588898831106</v>
      </c>
    </row>
    <row r="32" spans="1:6" x14ac:dyDescent="0.2">
      <c r="A32" s="21" t="s">
        <v>580</v>
      </c>
      <c r="B32" s="21" t="s">
        <v>579</v>
      </c>
      <c r="C32" s="21" t="s">
        <v>165</v>
      </c>
      <c r="D32" s="24">
        <v>486932</v>
      </c>
      <c r="E32" s="22">
        <v>8860.7016039999999</v>
      </c>
      <c r="F32" s="23">
        <v>1.1115074966317</v>
      </c>
    </row>
    <row r="33" spans="1:9" x14ac:dyDescent="0.2">
      <c r="A33" s="21" t="s">
        <v>222</v>
      </c>
      <c r="B33" s="21" t="s">
        <v>221</v>
      </c>
      <c r="C33" s="21" t="s">
        <v>174</v>
      </c>
      <c r="D33" s="24">
        <v>418631</v>
      </c>
      <c r="E33" s="22">
        <v>8213.9588509999994</v>
      </c>
      <c r="F33" s="23">
        <v>1.03037854652382</v>
      </c>
    </row>
    <row r="34" spans="1:9" x14ac:dyDescent="0.2">
      <c r="A34" s="21" t="s">
        <v>904</v>
      </c>
      <c r="B34" s="21" t="s">
        <v>903</v>
      </c>
      <c r="C34" s="21" t="s">
        <v>442</v>
      </c>
      <c r="D34" s="24">
        <v>154834</v>
      </c>
      <c r="E34" s="22">
        <v>8004.9178000000002</v>
      </c>
      <c r="F34" s="23">
        <v>1.00415593959331</v>
      </c>
    </row>
    <row r="35" spans="1:9" x14ac:dyDescent="0.2">
      <c r="A35" s="21" t="s">
        <v>537</v>
      </c>
      <c r="B35" s="21" t="s">
        <v>536</v>
      </c>
      <c r="C35" s="21" t="s">
        <v>150</v>
      </c>
      <c r="D35" s="24">
        <v>2066699</v>
      </c>
      <c r="E35" s="22">
        <v>7982.6248880000003</v>
      </c>
      <c r="F35" s="23">
        <v>1.00135946365752</v>
      </c>
    </row>
    <row r="36" spans="1:9" x14ac:dyDescent="0.2">
      <c r="A36" s="21" t="s">
        <v>775</v>
      </c>
      <c r="B36" s="21" t="s">
        <v>774</v>
      </c>
      <c r="C36" s="21" t="s">
        <v>150</v>
      </c>
      <c r="D36" s="24">
        <v>5836313</v>
      </c>
      <c r="E36" s="22">
        <v>7958.9800379999997</v>
      </c>
      <c r="F36" s="23">
        <v>0.99839339740156396</v>
      </c>
    </row>
    <row r="37" spans="1:9" x14ac:dyDescent="0.2">
      <c r="A37" s="21" t="s">
        <v>242</v>
      </c>
      <c r="B37" s="21" t="s">
        <v>241</v>
      </c>
      <c r="C37" s="21" t="s">
        <v>183</v>
      </c>
      <c r="D37" s="24">
        <v>3123233</v>
      </c>
      <c r="E37" s="22">
        <v>7878.355243</v>
      </c>
      <c r="F37" s="23">
        <v>0.98827963123925</v>
      </c>
    </row>
    <row r="38" spans="1:9" x14ac:dyDescent="0.2">
      <c r="A38" s="21" t="s">
        <v>155</v>
      </c>
      <c r="B38" s="21" t="s">
        <v>154</v>
      </c>
      <c r="C38" s="21" t="s">
        <v>156</v>
      </c>
      <c r="D38" s="24">
        <v>64173</v>
      </c>
      <c r="E38" s="22">
        <v>7562.1463199999998</v>
      </c>
      <c r="F38" s="23">
        <v>0.94861363139814603</v>
      </c>
    </row>
    <row r="39" spans="1:9" x14ac:dyDescent="0.2">
      <c r="A39" s="21" t="s">
        <v>569</v>
      </c>
      <c r="B39" s="21" t="s">
        <v>568</v>
      </c>
      <c r="C39" s="21" t="s">
        <v>204</v>
      </c>
      <c r="D39" s="24">
        <v>769378</v>
      </c>
      <c r="E39" s="22">
        <v>6808.9952999999996</v>
      </c>
      <c r="F39" s="23">
        <v>0.85413657503864704</v>
      </c>
    </row>
    <row r="40" spans="1:9" x14ac:dyDescent="0.2">
      <c r="A40" s="21" t="s">
        <v>267</v>
      </c>
      <c r="B40" s="21" t="s">
        <v>266</v>
      </c>
      <c r="C40" s="21" t="s">
        <v>150</v>
      </c>
      <c r="D40" s="24">
        <v>140890</v>
      </c>
      <c r="E40" s="22">
        <v>6028.6831000000002</v>
      </c>
      <c r="F40" s="23">
        <v>0.75625235561953896</v>
      </c>
    </row>
    <row r="41" spans="1:9" x14ac:dyDescent="0.2">
      <c r="A41" s="21" t="s">
        <v>456</v>
      </c>
      <c r="B41" s="21" t="s">
        <v>455</v>
      </c>
      <c r="C41" s="21" t="s">
        <v>162</v>
      </c>
      <c r="D41" s="24">
        <v>518523</v>
      </c>
      <c r="E41" s="22">
        <v>5419.0838729999996</v>
      </c>
      <c r="F41" s="23">
        <v>0.67978277781031604</v>
      </c>
    </row>
    <row r="42" spans="1:9" x14ac:dyDescent="0.2">
      <c r="A42" s="21" t="s">
        <v>747</v>
      </c>
      <c r="B42" s="21" t="s">
        <v>746</v>
      </c>
      <c r="C42" s="21" t="s">
        <v>204</v>
      </c>
      <c r="D42" s="24">
        <v>292985</v>
      </c>
      <c r="E42" s="22">
        <v>4894.6074099999996</v>
      </c>
      <c r="F42" s="23">
        <v>0.61399120209940306</v>
      </c>
    </row>
    <row r="43" spans="1:9" x14ac:dyDescent="0.2">
      <c r="A43" s="21" t="s">
        <v>490</v>
      </c>
      <c r="B43" s="21" t="s">
        <v>489</v>
      </c>
      <c r="C43" s="21" t="s">
        <v>220</v>
      </c>
      <c r="D43" s="24">
        <v>619756</v>
      </c>
      <c r="E43" s="22">
        <v>4744.542058</v>
      </c>
      <c r="F43" s="23">
        <v>0.59516664720666401</v>
      </c>
    </row>
    <row r="44" spans="1:9" x14ac:dyDescent="0.2">
      <c r="A44" s="21" t="s">
        <v>906</v>
      </c>
      <c r="B44" s="21" t="s">
        <v>905</v>
      </c>
      <c r="C44" s="21" t="s">
        <v>253</v>
      </c>
      <c r="D44" s="24">
        <v>149004</v>
      </c>
      <c r="E44" s="22">
        <v>3965.1454440000002</v>
      </c>
      <c r="F44" s="23">
        <v>0.49739728107438302</v>
      </c>
    </row>
    <row r="45" spans="1:9" x14ac:dyDescent="0.2">
      <c r="A45" s="21" t="s">
        <v>908</v>
      </c>
      <c r="B45" s="21" t="s">
        <v>907</v>
      </c>
      <c r="C45" s="21" t="s">
        <v>153</v>
      </c>
      <c r="D45" s="24">
        <v>86586</v>
      </c>
      <c r="E45" s="22">
        <v>1989.7462800000001</v>
      </c>
      <c r="F45" s="23">
        <v>0.249598508724935</v>
      </c>
    </row>
    <row r="46" spans="1:9" x14ac:dyDescent="0.2">
      <c r="A46" s="21" t="s">
        <v>254</v>
      </c>
      <c r="B46" s="21" t="s">
        <v>1072</v>
      </c>
      <c r="C46" s="21" t="s">
        <v>171</v>
      </c>
      <c r="D46" s="24">
        <v>979637</v>
      </c>
      <c r="E46" s="22">
        <v>1210.831332</v>
      </c>
      <c r="F46" s="23">
        <v>0.15188956392200201</v>
      </c>
    </row>
    <row r="47" spans="1:9" x14ac:dyDescent="0.2">
      <c r="A47" s="20" t="s">
        <v>30</v>
      </c>
      <c r="B47" s="20"/>
      <c r="C47" s="20"/>
      <c r="D47" s="20"/>
      <c r="E47" s="25">
        <f>SUM(E7:E46)</f>
        <v>770311.95201399981</v>
      </c>
      <c r="F47" s="26">
        <f>SUM(F7:F46)</f>
        <v>96.629764512331548</v>
      </c>
      <c r="G47" s="14"/>
      <c r="H47" s="14"/>
      <c r="I47" s="14"/>
    </row>
    <row r="48" spans="1:9" x14ac:dyDescent="0.2">
      <c r="A48" s="21"/>
      <c r="B48" s="21"/>
      <c r="C48" s="21"/>
      <c r="D48" s="21"/>
      <c r="E48" s="22"/>
      <c r="F48" s="23"/>
    </row>
    <row r="49" spans="1:9" x14ac:dyDescent="0.2">
      <c r="A49" s="20" t="s">
        <v>548</v>
      </c>
      <c r="B49" s="21"/>
      <c r="C49" s="21"/>
      <c r="D49" s="21"/>
      <c r="E49" s="22"/>
      <c r="F49" s="23"/>
    </row>
    <row r="50" spans="1:9" x14ac:dyDescent="0.2">
      <c r="A50" s="21" t="s">
        <v>550</v>
      </c>
      <c r="B50" s="21" t="s">
        <v>549</v>
      </c>
      <c r="C50" s="21" t="s">
        <v>374</v>
      </c>
      <c r="D50" s="24">
        <v>231743</v>
      </c>
      <c r="E50" s="22">
        <v>17279.272550000002</v>
      </c>
      <c r="F50" s="23">
        <v>2.167553071305</v>
      </c>
    </row>
    <row r="51" spans="1:9" x14ac:dyDescent="0.2">
      <c r="A51" s="20" t="s">
        <v>30</v>
      </c>
      <c r="B51" s="20"/>
      <c r="C51" s="20"/>
      <c r="D51" s="20"/>
      <c r="E51" s="25">
        <f>SUM(E49:E50)</f>
        <v>17279.272550000002</v>
      </c>
      <c r="F51" s="26">
        <f>SUM(F49:F50)</f>
        <v>2.167553071305</v>
      </c>
      <c r="G51" s="14"/>
      <c r="H51" s="14"/>
      <c r="I51" s="14"/>
    </row>
    <row r="52" spans="1:9" x14ac:dyDescent="0.2">
      <c r="A52" s="21"/>
      <c r="B52" s="21"/>
      <c r="C52" s="21"/>
      <c r="D52" s="21"/>
      <c r="E52" s="22"/>
      <c r="F52" s="23"/>
    </row>
    <row r="53" spans="1:9" x14ac:dyDescent="0.2">
      <c r="A53" s="20" t="s">
        <v>42</v>
      </c>
      <c r="B53" s="20"/>
      <c r="C53" s="20"/>
      <c r="D53" s="20"/>
      <c r="E53" s="25">
        <f>E47+E51</f>
        <v>787591.2245639998</v>
      </c>
      <c r="F53" s="26">
        <f>F47+F51</f>
        <v>98.797317583636541</v>
      </c>
      <c r="G53" s="14"/>
      <c r="H53" s="14"/>
      <c r="I53" s="14"/>
    </row>
    <row r="54" spans="1:9" x14ac:dyDescent="0.2">
      <c r="A54" s="20"/>
      <c r="B54" s="20"/>
      <c r="C54" s="20"/>
      <c r="D54" s="20"/>
      <c r="E54" s="25"/>
      <c r="F54" s="26"/>
      <c r="G54" s="14"/>
      <c r="H54" s="14"/>
      <c r="I54" s="14"/>
    </row>
    <row r="55" spans="1:9" x14ac:dyDescent="0.2">
      <c r="A55" s="20" t="s">
        <v>44</v>
      </c>
      <c r="B55" s="20"/>
      <c r="C55" s="20"/>
      <c r="D55" s="20"/>
      <c r="E55" s="25">
        <f>E57-(E47+E51)</f>
        <v>9587.5286924001994</v>
      </c>
      <c r="F55" s="26">
        <f>F57-(F47+F51)</f>
        <v>1.2026824163634586</v>
      </c>
      <c r="G55" s="14"/>
      <c r="H55" s="14"/>
      <c r="I55" s="14"/>
    </row>
    <row r="56" spans="1:9" x14ac:dyDescent="0.2">
      <c r="A56" s="20"/>
      <c r="B56" s="20"/>
      <c r="C56" s="20"/>
      <c r="D56" s="20"/>
      <c r="E56" s="25"/>
      <c r="F56" s="26"/>
      <c r="G56" s="14"/>
      <c r="H56" s="14"/>
      <c r="I56" s="14"/>
    </row>
    <row r="57" spans="1:9" x14ac:dyDescent="0.2">
      <c r="A57" s="27" t="s">
        <v>43</v>
      </c>
      <c r="B57" s="27"/>
      <c r="C57" s="27"/>
      <c r="D57" s="27"/>
      <c r="E57" s="28">
        <v>797178.7532564</v>
      </c>
      <c r="F57" s="29">
        <v>100</v>
      </c>
      <c r="G57" s="14"/>
      <c r="H57" s="14"/>
      <c r="I57" s="14"/>
    </row>
    <row r="59" spans="1:9" x14ac:dyDescent="0.2">
      <c r="A59" s="7" t="s">
        <v>1073</v>
      </c>
    </row>
    <row r="60" spans="1:9" x14ac:dyDescent="0.2">
      <c r="A60" s="14" t="s">
        <v>47</v>
      </c>
    </row>
    <row r="61" spans="1:9" x14ac:dyDescent="0.2">
      <c r="A61" s="14" t="s">
        <v>48</v>
      </c>
    </row>
    <row r="62" spans="1:9" x14ac:dyDescent="0.2">
      <c r="A62" s="14" t="s">
        <v>49</v>
      </c>
      <c r="B62" s="14"/>
      <c r="C62" s="30" t="s">
        <v>51</v>
      </c>
      <c r="D62" s="14" t="s">
        <v>50</v>
      </c>
    </row>
    <row r="63" spans="1:9" x14ac:dyDescent="0.2">
      <c r="A63" s="7" t="s">
        <v>52</v>
      </c>
      <c r="C63" s="31">
        <v>1041.2862</v>
      </c>
      <c r="D63" s="31">
        <v>1064.4777999999999</v>
      </c>
    </row>
    <row r="64" spans="1:9" x14ac:dyDescent="0.2">
      <c r="A64" s="7" t="s">
        <v>53</v>
      </c>
      <c r="C64" s="31">
        <v>48.021900000000002</v>
      </c>
      <c r="D64" s="31">
        <v>49.0914</v>
      </c>
    </row>
    <row r="65" spans="1:9" x14ac:dyDescent="0.2">
      <c r="A65" s="7" t="s">
        <v>54</v>
      </c>
      <c r="C65" s="31">
        <v>1152.2735</v>
      </c>
      <c r="D65" s="31">
        <v>1182.4562000000001</v>
      </c>
    </row>
    <row r="66" spans="1:9" x14ac:dyDescent="0.2">
      <c r="A66" s="7" t="s">
        <v>55</v>
      </c>
      <c r="C66" s="31">
        <v>55.704500000000003</v>
      </c>
      <c r="D66" s="31">
        <v>57.160400000000003</v>
      </c>
    </row>
    <row r="68" spans="1:9" x14ac:dyDescent="0.2">
      <c r="A68" s="7" t="s">
        <v>60</v>
      </c>
    </row>
    <row r="70" spans="1:9" x14ac:dyDescent="0.2">
      <c r="A70" s="14" t="s">
        <v>56</v>
      </c>
      <c r="D70" s="30" t="s">
        <v>63</v>
      </c>
    </row>
    <row r="72" spans="1:9" x14ac:dyDescent="0.2">
      <c r="A72" s="14" t="s">
        <v>379</v>
      </c>
      <c r="D72" s="51">
        <v>0.34623570555934602</v>
      </c>
    </row>
    <row r="74" spans="1:9" x14ac:dyDescent="0.2">
      <c r="A74" s="14" t="s">
        <v>62</v>
      </c>
      <c r="D74" s="30" t="s">
        <v>63</v>
      </c>
    </row>
    <row r="76" spans="1:9" x14ac:dyDescent="0.2">
      <c r="A76" s="62" t="s">
        <v>1089</v>
      </c>
      <c r="B76" s="63"/>
      <c r="C76" s="63"/>
      <c r="D76" s="63"/>
      <c r="E76" s="11"/>
      <c r="G76" s="63"/>
      <c r="H76" s="63"/>
      <c r="I76" s="63"/>
    </row>
    <row r="77" spans="1:9" x14ac:dyDescent="0.2">
      <c r="A77" s="64"/>
      <c r="B77" s="63"/>
      <c r="C77" s="63"/>
      <c r="D77" s="63"/>
      <c r="E77" s="11"/>
      <c r="G77" s="63"/>
      <c r="H77" s="63"/>
      <c r="I77" s="63"/>
    </row>
    <row r="78" spans="1:9" x14ac:dyDescent="0.2">
      <c r="A78" s="62" t="s">
        <v>1080</v>
      </c>
      <c r="B78" s="63"/>
      <c r="C78" s="63"/>
      <c r="D78" s="63"/>
      <c r="E78" s="11"/>
      <c r="G78" s="63"/>
      <c r="H78" s="63"/>
      <c r="I78" s="63"/>
    </row>
    <row r="79" spans="1:9" x14ac:dyDescent="0.2">
      <c r="A79" s="64"/>
      <c r="B79" s="63"/>
      <c r="C79" s="63"/>
      <c r="D79" s="63"/>
      <c r="E79" s="11"/>
      <c r="G79" s="63"/>
      <c r="H79" s="63"/>
      <c r="I79" s="63"/>
    </row>
    <row r="80" spans="1:9" x14ac:dyDescent="0.2">
      <c r="A80" s="63"/>
      <c r="B80" s="63"/>
      <c r="C80" s="63"/>
      <c r="D80" s="63"/>
      <c r="E80" s="11"/>
      <c r="G80" s="63"/>
      <c r="H80" s="63"/>
      <c r="I80" s="63"/>
    </row>
    <row r="81" spans="1:9" x14ac:dyDescent="0.2">
      <c r="A81" s="63"/>
      <c r="B81" s="63"/>
      <c r="C81" s="63"/>
      <c r="D81" s="63"/>
      <c r="E81" s="11"/>
      <c r="G81" s="63"/>
      <c r="H81" s="63"/>
      <c r="I81" s="63"/>
    </row>
    <row r="82" spans="1:9" x14ac:dyDescent="0.2">
      <c r="A82" s="63"/>
      <c r="B82" s="63"/>
      <c r="C82" s="63"/>
      <c r="D82" s="63"/>
      <c r="E82" s="11"/>
      <c r="G82" s="63"/>
      <c r="H82" s="63"/>
      <c r="I82" s="63"/>
    </row>
    <row r="83" spans="1:9" x14ac:dyDescent="0.2">
      <c r="A83" s="63"/>
      <c r="B83" s="63"/>
      <c r="C83" s="63"/>
      <c r="D83" s="63"/>
      <c r="E83" s="11"/>
      <c r="G83" s="63"/>
      <c r="H83" s="63"/>
      <c r="I83" s="63"/>
    </row>
    <row r="84" spans="1:9" x14ac:dyDescent="0.2">
      <c r="A84" s="63"/>
      <c r="B84" s="63"/>
      <c r="C84" s="63"/>
      <c r="D84" s="63"/>
      <c r="E84" s="11"/>
      <c r="G84" s="63"/>
      <c r="H84" s="63"/>
      <c r="I84" s="63"/>
    </row>
    <row r="85" spans="1:9" x14ac:dyDescent="0.2">
      <c r="A85" s="63"/>
      <c r="B85" s="63"/>
      <c r="C85" s="63"/>
      <c r="D85" s="63"/>
      <c r="E85" s="11"/>
      <c r="G85" s="63"/>
      <c r="H85" s="63"/>
      <c r="I85" s="63"/>
    </row>
    <row r="86" spans="1:9" x14ac:dyDescent="0.2">
      <c r="A86" s="63"/>
      <c r="B86" s="63"/>
      <c r="C86" s="63"/>
      <c r="D86" s="63"/>
      <c r="E86" s="11"/>
      <c r="G86" s="63"/>
      <c r="H86" s="63"/>
      <c r="I86" s="63"/>
    </row>
    <row r="87" spans="1:9" x14ac:dyDescent="0.2">
      <c r="A87" s="63"/>
      <c r="B87" s="63"/>
      <c r="C87" s="63"/>
      <c r="D87" s="63"/>
      <c r="E87" s="11"/>
      <c r="G87" s="63"/>
      <c r="H87" s="63"/>
      <c r="I87" s="63"/>
    </row>
    <row r="88" spans="1:9" x14ac:dyDescent="0.2">
      <c r="A88" s="63"/>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2" t="s">
        <v>1102</v>
      </c>
      <c r="B96" s="63"/>
      <c r="C96" s="63"/>
      <c r="D96" s="63"/>
      <c r="E96" s="11"/>
      <c r="G96" s="63"/>
      <c r="H96" s="63"/>
      <c r="I96" s="63"/>
    </row>
    <row r="97" spans="1:9" x14ac:dyDescent="0.2">
      <c r="A97" s="63"/>
      <c r="B97" s="63"/>
      <c r="C97" s="63"/>
      <c r="D97" s="63"/>
      <c r="E97" s="11"/>
      <c r="G97" s="63"/>
      <c r="H97" s="63"/>
      <c r="I97" s="63"/>
    </row>
    <row r="98" spans="1:9" x14ac:dyDescent="0.2">
      <c r="A98" s="62" t="s">
        <v>1081</v>
      </c>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t="s">
        <v>1103</v>
      </c>
      <c r="B115" s="63"/>
      <c r="C115" s="63"/>
      <c r="D115" s="63"/>
      <c r="E115" s="11"/>
      <c r="G115" s="63"/>
      <c r="H115" s="63"/>
      <c r="I115" s="63"/>
    </row>
    <row r="116" spans="1:9" x14ac:dyDescent="0.2">
      <c r="B116" s="63"/>
      <c r="C116" s="63"/>
      <c r="D116" s="63"/>
      <c r="E116" s="11"/>
      <c r="G116" s="63"/>
      <c r="H116" s="63"/>
      <c r="I116" s="63"/>
    </row>
    <row r="117" spans="1:9" x14ac:dyDescent="0.2">
      <c r="A117" s="63" t="s">
        <v>1084</v>
      </c>
    </row>
  </sheetData>
  <mergeCells count="1">
    <mergeCell ref="A1:F1"/>
  </mergeCells>
  <conditionalFormatting sqref="F2:F3">
    <cfRule type="cellIs" dxfId="47" priority="3" stopIfTrue="1" operator="between">
      <formula>0.009</formula>
      <formula>-0.009</formula>
    </cfRule>
  </conditionalFormatting>
  <conditionalFormatting sqref="F5:F112">
    <cfRule type="cellIs" dxfId="46" priority="1" stopIfTrue="1" operator="between">
      <formula>0.009</formula>
      <formula>-0.009</formula>
    </cfRule>
  </conditionalFormatting>
  <conditionalFormatting sqref="F117:F65536">
    <cfRule type="cellIs" dxfId="45" priority="2" stopIfTrue="1" operator="between">
      <formula>0.009</formula>
      <formula>-0.009</formula>
    </cfRule>
  </conditionalFormatting>
  <hyperlinks>
    <hyperlink ref="A77"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4"/>
  <sheetViews>
    <sheetView workbookViewId="0">
      <selection sqref="A1:F1"/>
    </sheetView>
  </sheetViews>
  <sheetFormatPr defaultColWidth="9.109375" defaultRowHeight="10.199999999999999" x14ac:dyDescent="0.2"/>
  <cols>
    <col min="1" max="1" width="38.6640625" style="7" bestFit="1" customWidth="1"/>
    <col min="2" max="2" width="24.664062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7" s="1" customFormat="1" ht="13.8" x14ac:dyDescent="0.2">
      <c r="A1" s="105" t="s">
        <v>17</v>
      </c>
      <c r="B1" s="106"/>
      <c r="C1" s="106"/>
      <c r="D1" s="106"/>
      <c r="E1" s="106"/>
      <c r="F1" s="106"/>
    </row>
    <row r="2" spans="1:7" s="1" customFormat="1" ht="11.4" x14ac:dyDescent="0.2">
      <c r="E2" s="5"/>
      <c r="F2" s="9"/>
    </row>
    <row r="3" spans="1:7" s="1" customFormat="1" ht="12" x14ac:dyDescent="0.2">
      <c r="A3" s="8" t="s">
        <v>7</v>
      </c>
      <c r="B3" s="2"/>
      <c r="C3" s="3"/>
      <c r="D3" s="3"/>
      <c r="E3" s="4"/>
      <c r="F3" s="9"/>
    </row>
    <row r="4" spans="1:7" s="1" customFormat="1" ht="26.25" customHeight="1" x14ac:dyDescent="0.2">
      <c r="A4" s="6" t="s">
        <v>2</v>
      </c>
      <c r="B4" s="6" t="s">
        <v>0</v>
      </c>
      <c r="C4" s="13" t="s">
        <v>4</v>
      </c>
      <c r="D4" s="13" t="s">
        <v>1</v>
      </c>
      <c r="E4" s="52" t="s">
        <v>6</v>
      </c>
      <c r="F4" s="12" t="s">
        <v>3</v>
      </c>
      <c r="G4" s="57" t="s">
        <v>5</v>
      </c>
    </row>
    <row r="5" spans="1:7" x14ac:dyDescent="0.2">
      <c r="A5" s="16" t="s">
        <v>124</v>
      </c>
      <c r="B5" s="17"/>
      <c r="C5" s="17"/>
      <c r="D5" s="17"/>
      <c r="E5" s="18"/>
      <c r="F5" s="19"/>
      <c r="G5" s="19"/>
    </row>
    <row r="6" spans="1:7" x14ac:dyDescent="0.2">
      <c r="A6" s="20" t="s">
        <v>21</v>
      </c>
      <c r="B6" s="21"/>
      <c r="C6" s="21"/>
      <c r="D6" s="21"/>
      <c r="E6" s="22"/>
      <c r="F6" s="23"/>
      <c r="G6" s="23"/>
    </row>
    <row r="7" spans="1:7" x14ac:dyDescent="0.2">
      <c r="A7" s="21" t="s">
        <v>126</v>
      </c>
      <c r="B7" s="21" t="s">
        <v>125</v>
      </c>
      <c r="C7" s="21" t="s">
        <v>127</v>
      </c>
      <c r="D7" s="24">
        <v>12200000</v>
      </c>
      <c r="E7" s="22">
        <v>120926.39999999999</v>
      </c>
      <c r="F7" s="23">
        <v>9.5599818842673994</v>
      </c>
      <c r="G7" s="23"/>
    </row>
    <row r="8" spans="1:7" x14ac:dyDescent="0.2">
      <c r="A8" s="21" t="s">
        <v>132</v>
      </c>
      <c r="B8" s="21" t="s">
        <v>131</v>
      </c>
      <c r="C8" s="21" t="s">
        <v>127</v>
      </c>
      <c r="D8" s="24">
        <v>7200000</v>
      </c>
      <c r="E8" s="22">
        <v>96688.8</v>
      </c>
      <c r="F8" s="23">
        <v>7.6438492869344801</v>
      </c>
      <c r="G8" s="23"/>
    </row>
    <row r="9" spans="1:7" x14ac:dyDescent="0.2">
      <c r="A9" s="21" t="s">
        <v>336</v>
      </c>
      <c r="B9" s="21" t="s">
        <v>335</v>
      </c>
      <c r="C9" s="21" t="s">
        <v>141</v>
      </c>
      <c r="D9" s="24">
        <v>2600000</v>
      </c>
      <c r="E9" s="22">
        <v>83361.2</v>
      </c>
      <c r="F9" s="23">
        <v>6.5902198515029902</v>
      </c>
      <c r="G9" s="23"/>
    </row>
    <row r="10" spans="1:7" x14ac:dyDescent="0.2">
      <c r="A10" s="21" t="s">
        <v>143</v>
      </c>
      <c r="B10" s="21" t="s">
        <v>142</v>
      </c>
      <c r="C10" s="21" t="s">
        <v>127</v>
      </c>
      <c r="D10" s="24">
        <v>6500000</v>
      </c>
      <c r="E10" s="22">
        <v>82511</v>
      </c>
      <c r="F10" s="23">
        <v>6.52300626871211</v>
      </c>
      <c r="G10" s="23"/>
    </row>
    <row r="11" spans="1:7" x14ac:dyDescent="0.2">
      <c r="A11" s="21" t="s">
        <v>134</v>
      </c>
      <c r="B11" s="21" t="s">
        <v>133</v>
      </c>
      <c r="C11" s="21" t="s">
        <v>135</v>
      </c>
      <c r="D11" s="24">
        <v>3675000</v>
      </c>
      <c r="E11" s="22">
        <v>77380.800000000003</v>
      </c>
      <c r="F11" s="23">
        <v>6.11743214211387</v>
      </c>
      <c r="G11" s="23"/>
    </row>
    <row r="12" spans="1:7" x14ac:dyDescent="0.2">
      <c r="A12" s="21" t="s">
        <v>137</v>
      </c>
      <c r="B12" s="21" t="s">
        <v>136</v>
      </c>
      <c r="C12" s="21" t="s">
        <v>138</v>
      </c>
      <c r="D12" s="24">
        <v>4800000</v>
      </c>
      <c r="E12" s="22">
        <v>75379.199999999997</v>
      </c>
      <c r="F12" s="23">
        <v>5.9591932485426602</v>
      </c>
      <c r="G12" s="23"/>
    </row>
    <row r="13" spans="1:7" x14ac:dyDescent="0.2">
      <c r="A13" s="21" t="s">
        <v>149</v>
      </c>
      <c r="B13" s="21" t="s">
        <v>148</v>
      </c>
      <c r="C13" s="21" t="s">
        <v>150</v>
      </c>
      <c r="D13" s="24">
        <v>23500000</v>
      </c>
      <c r="E13" s="22">
        <v>65341.75</v>
      </c>
      <c r="F13" s="23">
        <v>5.1656705755428902</v>
      </c>
      <c r="G13" s="23"/>
    </row>
    <row r="14" spans="1:7" x14ac:dyDescent="0.2">
      <c r="A14" s="21" t="s">
        <v>201</v>
      </c>
      <c r="B14" s="21" t="s">
        <v>200</v>
      </c>
      <c r="C14" s="21" t="s">
        <v>153</v>
      </c>
      <c r="D14" s="24">
        <v>308000</v>
      </c>
      <c r="E14" s="22">
        <v>51426.76</v>
      </c>
      <c r="F14" s="23">
        <v>4.0656043177219203</v>
      </c>
      <c r="G14" s="23"/>
    </row>
    <row r="15" spans="1:7" x14ac:dyDescent="0.2">
      <c r="A15" s="21" t="s">
        <v>164</v>
      </c>
      <c r="B15" s="21" t="s">
        <v>163</v>
      </c>
      <c r="C15" s="21" t="s">
        <v>165</v>
      </c>
      <c r="D15" s="24">
        <v>2950000</v>
      </c>
      <c r="E15" s="22">
        <v>50731.15</v>
      </c>
      <c r="F15" s="23">
        <v>4.0106120331710198</v>
      </c>
      <c r="G15" s="23"/>
    </row>
    <row r="16" spans="1:7" x14ac:dyDescent="0.2">
      <c r="A16" s="21" t="s">
        <v>265</v>
      </c>
      <c r="B16" s="21" t="s">
        <v>264</v>
      </c>
      <c r="C16" s="21" t="s">
        <v>165</v>
      </c>
      <c r="D16" s="24">
        <v>3350000</v>
      </c>
      <c r="E16" s="22">
        <v>50628.55</v>
      </c>
      <c r="F16" s="23">
        <v>4.0025008668638602</v>
      </c>
      <c r="G16" s="23"/>
    </row>
    <row r="17" spans="1:7" x14ac:dyDescent="0.2">
      <c r="A17" s="21" t="s">
        <v>176</v>
      </c>
      <c r="B17" s="21" t="s">
        <v>175</v>
      </c>
      <c r="C17" s="21" t="s">
        <v>177</v>
      </c>
      <c r="D17" s="24">
        <v>25000000</v>
      </c>
      <c r="E17" s="22">
        <v>45020</v>
      </c>
      <c r="F17" s="23">
        <v>3.5591102061230502</v>
      </c>
      <c r="G17" s="23"/>
    </row>
    <row r="18" spans="1:7" x14ac:dyDescent="0.2">
      <c r="A18" s="21" t="s">
        <v>145</v>
      </c>
      <c r="B18" s="21" t="s">
        <v>144</v>
      </c>
      <c r="C18" s="21" t="s">
        <v>127</v>
      </c>
      <c r="D18" s="24">
        <v>4200000</v>
      </c>
      <c r="E18" s="22">
        <v>41252.400000000001</v>
      </c>
      <c r="F18" s="23">
        <v>3.2612580601304</v>
      </c>
      <c r="G18" s="23"/>
    </row>
    <row r="19" spans="1:7" x14ac:dyDescent="0.2">
      <c r="A19" s="21" t="s">
        <v>584</v>
      </c>
      <c r="B19" s="21" t="s">
        <v>583</v>
      </c>
      <c r="C19" s="21" t="s">
        <v>204</v>
      </c>
      <c r="D19" s="24">
        <v>2693087</v>
      </c>
      <c r="E19" s="22">
        <v>39300.218589999997</v>
      </c>
      <c r="F19" s="23">
        <v>3.1069260125840898</v>
      </c>
      <c r="G19" s="23"/>
    </row>
    <row r="20" spans="1:7" x14ac:dyDescent="0.2">
      <c r="A20" s="21" t="s">
        <v>167</v>
      </c>
      <c r="B20" s="21" t="s">
        <v>166</v>
      </c>
      <c r="C20" s="21" t="s">
        <v>168</v>
      </c>
      <c r="D20" s="24">
        <v>2000739</v>
      </c>
      <c r="E20" s="22">
        <v>36525.491179999997</v>
      </c>
      <c r="F20" s="23">
        <v>2.8875666024521398</v>
      </c>
      <c r="G20" s="23"/>
    </row>
    <row r="21" spans="1:7" x14ac:dyDescent="0.2">
      <c r="A21" s="21" t="s">
        <v>173</v>
      </c>
      <c r="B21" s="21" t="s">
        <v>172</v>
      </c>
      <c r="C21" s="21" t="s">
        <v>174</v>
      </c>
      <c r="D21" s="24">
        <v>4700000</v>
      </c>
      <c r="E21" s="22">
        <v>35242.949999999997</v>
      </c>
      <c r="F21" s="23">
        <v>2.7861737680782799</v>
      </c>
      <c r="G21" s="23"/>
    </row>
    <row r="22" spans="1:7" x14ac:dyDescent="0.2">
      <c r="A22" s="21" t="s">
        <v>191</v>
      </c>
      <c r="B22" s="21" t="s">
        <v>190</v>
      </c>
      <c r="C22" s="21" t="s">
        <v>192</v>
      </c>
      <c r="D22" s="24">
        <v>1425000</v>
      </c>
      <c r="E22" s="22">
        <v>33001.574999999997</v>
      </c>
      <c r="F22" s="23">
        <v>2.6089791737146899</v>
      </c>
      <c r="G22" s="23"/>
    </row>
    <row r="23" spans="1:7" x14ac:dyDescent="0.2">
      <c r="A23" s="21" t="s">
        <v>196</v>
      </c>
      <c r="B23" s="21" t="s">
        <v>195</v>
      </c>
      <c r="C23" s="21" t="s">
        <v>197</v>
      </c>
      <c r="D23" s="24">
        <v>600000</v>
      </c>
      <c r="E23" s="22">
        <v>30357</v>
      </c>
      <c r="F23" s="23">
        <v>2.3999091187756001</v>
      </c>
      <c r="G23" s="23"/>
    </row>
    <row r="24" spans="1:7" x14ac:dyDescent="0.2">
      <c r="A24" s="21" t="s">
        <v>910</v>
      </c>
      <c r="B24" s="21" t="s">
        <v>909</v>
      </c>
      <c r="C24" s="21" t="s">
        <v>186</v>
      </c>
      <c r="D24" s="24">
        <v>680000</v>
      </c>
      <c r="E24" s="22">
        <v>30329.360000000001</v>
      </c>
      <c r="F24" s="23">
        <v>2.3977240053571802</v>
      </c>
      <c r="G24" s="23"/>
    </row>
    <row r="25" spans="1:7" x14ac:dyDescent="0.2">
      <c r="A25" s="21" t="s">
        <v>140</v>
      </c>
      <c r="B25" s="21" t="s">
        <v>139</v>
      </c>
      <c r="C25" s="21" t="s">
        <v>141</v>
      </c>
      <c r="D25" s="24">
        <v>1600000</v>
      </c>
      <c r="E25" s="22">
        <v>25846.400000000001</v>
      </c>
      <c r="F25" s="23">
        <v>2.0433182148276101</v>
      </c>
      <c r="G25" s="23"/>
    </row>
    <row r="26" spans="1:7" x14ac:dyDescent="0.2">
      <c r="A26" s="21" t="s">
        <v>209</v>
      </c>
      <c r="B26" s="21" t="s">
        <v>208</v>
      </c>
      <c r="C26" s="21" t="s">
        <v>210</v>
      </c>
      <c r="D26" s="24">
        <v>4468295</v>
      </c>
      <c r="E26" s="22">
        <v>24959.89587</v>
      </c>
      <c r="F26" s="23">
        <v>1.97323456540839</v>
      </c>
      <c r="G26" s="23"/>
    </row>
    <row r="27" spans="1:7" x14ac:dyDescent="0.2">
      <c r="A27" s="21" t="s">
        <v>237</v>
      </c>
      <c r="B27" s="21" t="s">
        <v>236</v>
      </c>
      <c r="C27" s="21" t="s">
        <v>238</v>
      </c>
      <c r="D27" s="24">
        <v>12500000</v>
      </c>
      <c r="E27" s="22">
        <v>22398.75</v>
      </c>
      <c r="F27" s="23">
        <v>1.77076010060859</v>
      </c>
      <c r="G27" s="23"/>
    </row>
    <row r="28" spans="1:7" x14ac:dyDescent="0.2">
      <c r="A28" s="21" t="s">
        <v>640</v>
      </c>
      <c r="B28" s="21" t="s">
        <v>639</v>
      </c>
      <c r="C28" s="21" t="s">
        <v>197</v>
      </c>
      <c r="D28" s="24">
        <v>4500000</v>
      </c>
      <c r="E28" s="22">
        <v>18173.25</v>
      </c>
      <c r="F28" s="23">
        <v>1.4367081198006599</v>
      </c>
      <c r="G28" s="23"/>
    </row>
    <row r="29" spans="1:7" x14ac:dyDescent="0.2">
      <c r="A29" s="21" t="s">
        <v>444</v>
      </c>
      <c r="B29" s="21" t="s">
        <v>443</v>
      </c>
      <c r="C29" s="21" t="s">
        <v>220</v>
      </c>
      <c r="D29" s="24">
        <v>5000000</v>
      </c>
      <c r="E29" s="22">
        <v>17840</v>
      </c>
      <c r="F29" s="23">
        <v>1.4103626405427601</v>
      </c>
      <c r="G29" s="23"/>
    </row>
    <row r="30" spans="1:7" x14ac:dyDescent="0.2">
      <c r="A30" s="21" t="s">
        <v>727</v>
      </c>
      <c r="B30" s="21" t="s">
        <v>726</v>
      </c>
      <c r="C30" s="21" t="s">
        <v>186</v>
      </c>
      <c r="D30" s="24">
        <v>400000</v>
      </c>
      <c r="E30" s="22">
        <v>17737.599999999999</v>
      </c>
      <c r="F30" s="23">
        <v>1.4022672854759699</v>
      </c>
      <c r="G30" s="23"/>
    </row>
    <row r="31" spans="1:7" x14ac:dyDescent="0.2">
      <c r="A31" s="21" t="s">
        <v>386</v>
      </c>
      <c r="B31" s="21" t="s">
        <v>385</v>
      </c>
      <c r="C31" s="21" t="s">
        <v>186</v>
      </c>
      <c r="D31" s="24">
        <v>906742</v>
      </c>
      <c r="E31" s="22">
        <v>17355.041880000001</v>
      </c>
      <c r="F31" s="23">
        <v>1.37202369353179</v>
      </c>
      <c r="G31" s="23"/>
    </row>
    <row r="32" spans="1:7" x14ac:dyDescent="0.2">
      <c r="A32" s="21" t="s">
        <v>582</v>
      </c>
      <c r="B32" s="21" t="s">
        <v>581</v>
      </c>
      <c r="C32" s="21" t="s">
        <v>414</v>
      </c>
      <c r="D32" s="24">
        <v>767769</v>
      </c>
      <c r="E32" s="22">
        <v>13295.45577</v>
      </c>
      <c r="F32" s="23">
        <v>1.05108823469713</v>
      </c>
      <c r="G32" s="23"/>
    </row>
    <row r="33" spans="1:9" x14ac:dyDescent="0.2">
      <c r="A33" s="21" t="s">
        <v>248</v>
      </c>
      <c r="B33" s="21" t="s">
        <v>247</v>
      </c>
      <c r="C33" s="21" t="s">
        <v>183</v>
      </c>
      <c r="D33" s="24">
        <v>1350000</v>
      </c>
      <c r="E33" s="22">
        <v>12137.85</v>
      </c>
      <c r="F33" s="23">
        <v>0.95957231931121001</v>
      </c>
      <c r="G33" s="23"/>
    </row>
    <row r="34" spans="1:9" x14ac:dyDescent="0.2">
      <c r="A34" s="21" t="s">
        <v>912</v>
      </c>
      <c r="B34" s="21" t="s">
        <v>911</v>
      </c>
      <c r="C34" s="21" t="s">
        <v>183</v>
      </c>
      <c r="D34" s="24">
        <v>1368783</v>
      </c>
      <c r="E34" s="22">
        <v>5473.7632169999997</v>
      </c>
      <c r="F34" s="23">
        <v>0.43273492962073801</v>
      </c>
      <c r="G34" s="23"/>
    </row>
    <row r="35" spans="1:9" x14ac:dyDescent="0.2">
      <c r="A35" s="21" t="s">
        <v>254</v>
      </c>
      <c r="B35" s="21" t="s">
        <v>1072</v>
      </c>
      <c r="C35" s="21" t="s">
        <v>171</v>
      </c>
      <c r="D35" s="24">
        <v>1425000</v>
      </c>
      <c r="E35" s="22">
        <v>1761.3</v>
      </c>
      <c r="F35" s="23">
        <v>0.13924168827286801</v>
      </c>
      <c r="G35" s="23"/>
    </row>
    <row r="36" spans="1:9" x14ac:dyDescent="0.2">
      <c r="A36" s="20" t="s">
        <v>30</v>
      </c>
      <c r="B36" s="20"/>
      <c r="C36" s="20"/>
      <c r="D36" s="20"/>
      <c r="E36" s="25">
        <f>SUM(E7:E35)</f>
        <v>1222383.9115070002</v>
      </c>
      <c r="F36" s="26">
        <f>SUM(F7:F35)</f>
        <v>96.637029214686322</v>
      </c>
      <c r="G36" s="23"/>
      <c r="H36" s="14"/>
      <c r="I36" s="14"/>
    </row>
    <row r="37" spans="1:9" x14ac:dyDescent="0.2">
      <c r="A37" s="21"/>
      <c r="B37" s="21"/>
      <c r="C37" s="21"/>
      <c r="D37" s="21"/>
      <c r="E37" s="22"/>
      <c r="F37" s="23"/>
      <c r="G37" s="23"/>
    </row>
    <row r="38" spans="1:9" x14ac:dyDescent="0.2">
      <c r="A38" s="20" t="s">
        <v>31</v>
      </c>
      <c r="B38" s="21"/>
      <c r="C38" s="21"/>
      <c r="D38" s="21"/>
      <c r="E38" s="22"/>
      <c r="F38" s="23"/>
      <c r="G38" s="23"/>
    </row>
    <row r="39" spans="1:9" x14ac:dyDescent="0.2">
      <c r="A39" s="20" t="s">
        <v>38</v>
      </c>
      <c r="B39" s="21"/>
      <c r="C39" s="21"/>
      <c r="D39" s="21"/>
      <c r="E39" s="22"/>
      <c r="F39" s="23"/>
      <c r="G39" s="23"/>
    </row>
    <row r="40" spans="1:9" x14ac:dyDescent="0.2">
      <c r="A40" s="21" t="s">
        <v>121</v>
      </c>
      <c r="B40" s="21" t="s">
        <v>120</v>
      </c>
      <c r="C40" s="21" t="s">
        <v>40</v>
      </c>
      <c r="D40" s="24">
        <v>2500000</v>
      </c>
      <c r="E40" s="22">
        <v>2492.4724999999999</v>
      </c>
      <c r="F40" s="23">
        <v>0.19704540900113399</v>
      </c>
      <c r="G40" s="23">
        <v>5.2492000000000001</v>
      </c>
    </row>
    <row r="41" spans="1:9" x14ac:dyDescent="0.2">
      <c r="A41" s="20" t="s">
        <v>30</v>
      </c>
      <c r="B41" s="20"/>
      <c r="C41" s="20"/>
      <c r="D41" s="20"/>
      <c r="E41" s="25">
        <f>SUM(E39:E40)</f>
        <v>2492.4724999999999</v>
      </c>
      <c r="F41" s="26">
        <f>SUM(F39:F40)</f>
        <v>0.19704540900113399</v>
      </c>
      <c r="G41" s="23"/>
      <c r="H41" s="14"/>
      <c r="I41" s="14"/>
    </row>
    <row r="42" spans="1:9" x14ac:dyDescent="0.2">
      <c r="A42" s="21"/>
      <c r="B42" s="21"/>
      <c r="C42" s="21"/>
      <c r="D42" s="21"/>
      <c r="E42" s="22"/>
      <c r="F42" s="23"/>
      <c r="G42" s="23"/>
    </row>
    <row r="43" spans="1:9" x14ac:dyDescent="0.2">
      <c r="A43" s="20" t="s">
        <v>42</v>
      </c>
      <c r="B43" s="20"/>
      <c r="C43" s="20"/>
      <c r="D43" s="20"/>
      <c r="E43" s="25">
        <f>E36+E41</f>
        <v>1224876.3840070001</v>
      </c>
      <c r="F43" s="26">
        <f>F36+F41</f>
        <v>96.834074623687457</v>
      </c>
      <c r="G43" s="23"/>
      <c r="H43" s="14"/>
      <c r="I43" s="14"/>
    </row>
    <row r="44" spans="1:9" x14ac:dyDescent="0.2">
      <c r="A44" s="20"/>
      <c r="B44" s="20"/>
      <c r="C44" s="20"/>
      <c r="D44" s="20"/>
      <c r="E44" s="25"/>
      <c r="F44" s="26"/>
      <c r="G44" s="23"/>
      <c r="H44" s="14"/>
      <c r="I44" s="14"/>
    </row>
    <row r="45" spans="1:9" x14ac:dyDescent="0.2">
      <c r="A45" s="20" t="s">
        <v>44</v>
      </c>
      <c r="B45" s="20"/>
      <c r="C45" s="20"/>
      <c r="D45" s="20"/>
      <c r="E45" s="25">
        <f>E47-(E36+E41)</f>
        <v>40046.515052099945</v>
      </c>
      <c r="F45" s="26">
        <f>F47-(F36+F41)</f>
        <v>3.1659253763125434</v>
      </c>
      <c r="G45" s="23"/>
      <c r="H45" s="14"/>
      <c r="I45" s="14"/>
    </row>
    <row r="46" spans="1:9" x14ac:dyDescent="0.2">
      <c r="A46" s="20"/>
      <c r="B46" s="20"/>
      <c r="C46" s="20"/>
      <c r="D46" s="20"/>
      <c r="E46" s="25"/>
      <c r="F46" s="60"/>
      <c r="G46" s="23"/>
      <c r="H46" s="14"/>
      <c r="I46" s="14"/>
    </row>
    <row r="47" spans="1:9" x14ac:dyDescent="0.2">
      <c r="A47" s="27" t="s">
        <v>43</v>
      </c>
      <c r="B47" s="27"/>
      <c r="C47" s="27"/>
      <c r="D47" s="27"/>
      <c r="E47" s="28">
        <v>1264922.8990591001</v>
      </c>
      <c r="F47" s="29">
        <v>100</v>
      </c>
      <c r="G47" s="27"/>
      <c r="H47" s="14"/>
      <c r="I47" s="14"/>
    </row>
    <row r="49" spans="1:4" x14ac:dyDescent="0.2">
      <c r="A49" s="7" t="s">
        <v>1073</v>
      </c>
    </row>
    <row r="50" spans="1:4" x14ac:dyDescent="0.2">
      <c r="A50" s="14" t="s">
        <v>47</v>
      </c>
    </row>
    <row r="51" spans="1:4" x14ac:dyDescent="0.2">
      <c r="A51" s="14" t="s">
        <v>48</v>
      </c>
    </row>
    <row r="52" spans="1:4" x14ac:dyDescent="0.2">
      <c r="A52" s="14" t="s">
        <v>49</v>
      </c>
      <c r="B52" s="14"/>
      <c r="C52" s="30" t="s">
        <v>51</v>
      </c>
      <c r="D52" s="14" t="s">
        <v>50</v>
      </c>
    </row>
    <row r="53" spans="1:4" x14ac:dyDescent="0.2">
      <c r="A53" s="7" t="s">
        <v>52</v>
      </c>
      <c r="C53" s="31">
        <v>108.81489999999999</v>
      </c>
      <c r="D53" s="31">
        <v>110.4516</v>
      </c>
    </row>
    <row r="54" spans="1:4" x14ac:dyDescent="0.2">
      <c r="A54" s="7" t="s">
        <v>53</v>
      </c>
      <c r="C54" s="31">
        <v>39.276699999999998</v>
      </c>
      <c r="D54" s="31">
        <v>36.686</v>
      </c>
    </row>
    <row r="55" spans="1:4" x14ac:dyDescent="0.2">
      <c r="A55" s="7" t="s">
        <v>54</v>
      </c>
      <c r="C55" s="31">
        <v>122.5181</v>
      </c>
      <c r="D55" s="31">
        <v>124.8687</v>
      </c>
    </row>
    <row r="56" spans="1:4" x14ac:dyDescent="0.2">
      <c r="A56" s="7" t="s">
        <v>55</v>
      </c>
      <c r="C56" s="31">
        <v>46.540199999999999</v>
      </c>
      <c r="D56" s="31">
        <v>43.532200000000003</v>
      </c>
    </row>
    <row r="58" spans="1:4" x14ac:dyDescent="0.2">
      <c r="A58" s="14" t="s">
        <v>56</v>
      </c>
    </row>
    <row r="59" spans="1:4" x14ac:dyDescent="0.2">
      <c r="A59" s="107" t="s">
        <v>57</v>
      </c>
      <c r="B59" s="108"/>
      <c r="C59" s="32" t="s">
        <v>58</v>
      </c>
    </row>
    <row r="60" spans="1:4" x14ac:dyDescent="0.2">
      <c r="A60" s="103" t="s">
        <v>53</v>
      </c>
      <c r="B60" s="104"/>
      <c r="C60" s="33">
        <v>3.15</v>
      </c>
    </row>
    <row r="61" spans="1:4" x14ac:dyDescent="0.2">
      <c r="A61" s="103" t="s">
        <v>55</v>
      </c>
      <c r="B61" s="104"/>
      <c r="C61" s="33">
        <v>3.85</v>
      </c>
    </row>
    <row r="62" spans="1:4" x14ac:dyDescent="0.2">
      <c r="A62" s="7" t="s">
        <v>59</v>
      </c>
    </row>
    <row r="63" spans="1:4" x14ac:dyDescent="0.2">
      <c r="A63" s="7" t="s">
        <v>60</v>
      </c>
    </row>
    <row r="65" spans="1:9" x14ac:dyDescent="0.2">
      <c r="A65" s="14" t="s">
        <v>379</v>
      </c>
      <c r="D65" s="51">
        <v>8.8752825581222994E-2</v>
      </c>
    </row>
    <row r="67" spans="1:9" x14ac:dyDescent="0.2">
      <c r="A67" s="14" t="s">
        <v>62</v>
      </c>
      <c r="D67" s="30" t="s">
        <v>63</v>
      </c>
    </row>
    <row r="69" spans="1:9" x14ac:dyDescent="0.2">
      <c r="A69" s="62" t="s">
        <v>1089</v>
      </c>
      <c r="B69" s="63"/>
      <c r="C69" s="63"/>
      <c r="D69" s="63"/>
      <c r="E69" s="11"/>
      <c r="G69" s="11"/>
      <c r="H69" s="63"/>
      <c r="I69" s="63"/>
    </row>
    <row r="70" spans="1:9" x14ac:dyDescent="0.2">
      <c r="A70" s="64"/>
      <c r="B70" s="63"/>
      <c r="C70" s="63"/>
      <c r="D70" s="63"/>
      <c r="E70" s="11"/>
      <c r="G70" s="11"/>
      <c r="H70" s="63"/>
      <c r="I70" s="63"/>
    </row>
    <row r="71" spans="1:9" x14ac:dyDescent="0.2">
      <c r="A71" s="62" t="s">
        <v>1080</v>
      </c>
      <c r="B71" s="63"/>
      <c r="C71" s="63"/>
      <c r="D71" s="63"/>
      <c r="E71" s="11"/>
      <c r="G71" s="11"/>
      <c r="H71" s="63"/>
      <c r="I71" s="63"/>
    </row>
    <row r="72" spans="1:9" x14ac:dyDescent="0.2">
      <c r="A72" s="64"/>
      <c r="B72" s="63"/>
      <c r="C72" s="63"/>
      <c r="D72" s="63"/>
      <c r="E72" s="11"/>
      <c r="G72" s="11"/>
      <c r="H72" s="63"/>
      <c r="I72" s="63"/>
    </row>
    <row r="73" spans="1:9" x14ac:dyDescent="0.2">
      <c r="A73" s="63"/>
      <c r="B73" s="63"/>
      <c r="C73" s="63"/>
      <c r="D73" s="63"/>
      <c r="E73" s="11"/>
      <c r="G73" s="11"/>
      <c r="H73" s="63"/>
      <c r="I73" s="63"/>
    </row>
    <row r="74" spans="1:9" x14ac:dyDescent="0.2">
      <c r="A74" s="63"/>
      <c r="B74" s="63"/>
      <c r="C74" s="63"/>
      <c r="D74" s="63"/>
      <c r="E74" s="11"/>
      <c r="G74" s="11"/>
      <c r="H74" s="63"/>
      <c r="I74" s="63"/>
    </row>
    <row r="75" spans="1:9" x14ac:dyDescent="0.2">
      <c r="A75" s="63"/>
      <c r="B75" s="63"/>
      <c r="C75" s="63"/>
      <c r="D75" s="63"/>
      <c r="E75" s="11"/>
      <c r="G75" s="11"/>
      <c r="H75" s="63"/>
      <c r="I75" s="63"/>
    </row>
    <row r="76" spans="1:9" x14ac:dyDescent="0.2">
      <c r="A76" s="63"/>
      <c r="B76" s="63"/>
      <c r="C76" s="63"/>
      <c r="D76" s="63"/>
      <c r="E76" s="11"/>
      <c r="G76" s="11"/>
      <c r="H76" s="63"/>
      <c r="I76" s="63"/>
    </row>
    <row r="77" spans="1:9" x14ac:dyDescent="0.2">
      <c r="A77" s="63"/>
      <c r="B77" s="63"/>
      <c r="C77" s="63"/>
      <c r="D77" s="63"/>
      <c r="E77" s="11"/>
      <c r="G77" s="11"/>
      <c r="H77" s="63"/>
      <c r="I77" s="63"/>
    </row>
    <row r="78" spans="1:9" x14ac:dyDescent="0.2">
      <c r="A78" s="63"/>
      <c r="B78" s="63"/>
      <c r="C78" s="63"/>
      <c r="D78" s="63"/>
      <c r="E78" s="11"/>
      <c r="G78" s="11"/>
      <c r="H78" s="63"/>
      <c r="I78" s="63"/>
    </row>
    <row r="79" spans="1:9" x14ac:dyDescent="0.2">
      <c r="A79" s="63"/>
      <c r="B79" s="63"/>
      <c r="C79" s="63"/>
      <c r="D79" s="63"/>
      <c r="E79" s="11"/>
      <c r="G79" s="11"/>
      <c r="H79" s="63"/>
      <c r="I79" s="63"/>
    </row>
    <row r="80" spans="1:9" x14ac:dyDescent="0.2">
      <c r="A80" s="63"/>
      <c r="B80" s="63"/>
      <c r="C80" s="63"/>
      <c r="D80" s="63"/>
      <c r="E80" s="11"/>
      <c r="G80" s="11"/>
      <c r="H80" s="63"/>
      <c r="I80" s="63"/>
    </row>
    <row r="81" spans="1:9" x14ac:dyDescent="0.2">
      <c r="A81" s="63"/>
      <c r="B81" s="63"/>
      <c r="C81" s="63"/>
      <c r="D81" s="63"/>
      <c r="E81" s="11"/>
      <c r="G81" s="11"/>
      <c r="H81" s="63"/>
      <c r="I81" s="63"/>
    </row>
    <row r="82" spans="1:9" x14ac:dyDescent="0.2">
      <c r="A82" s="63"/>
      <c r="B82" s="63"/>
      <c r="C82" s="63"/>
      <c r="D82" s="63"/>
      <c r="E82" s="11"/>
      <c r="G82" s="11"/>
      <c r="H82" s="63"/>
      <c r="I82" s="63"/>
    </row>
    <row r="83" spans="1:9" x14ac:dyDescent="0.2">
      <c r="A83" s="63"/>
      <c r="B83" s="63"/>
      <c r="C83" s="63"/>
      <c r="D83" s="63"/>
      <c r="E83" s="11"/>
      <c r="G83" s="11"/>
      <c r="H83" s="63"/>
      <c r="I83" s="63"/>
    </row>
    <row r="84" spans="1:9" x14ac:dyDescent="0.2">
      <c r="A84" s="63"/>
      <c r="B84" s="63"/>
      <c r="C84" s="63"/>
      <c r="D84" s="63"/>
      <c r="E84" s="11"/>
      <c r="G84" s="11"/>
      <c r="H84" s="63"/>
      <c r="I84" s="63"/>
    </row>
    <row r="85" spans="1:9" x14ac:dyDescent="0.2">
      <c r="A85" s="63"/>
      <c r="B85" s="63"/>
      <c r="C85" s="63"/>
      <c r="D85" s="63"/>
      <c r="E85" s="11"/>
      <c r="G85" s="11"/>
      <c r="H85" s="63"/>
      <c r="I85" s="63"/>
    </row>
    <row r="86" spans="1:9" x14ac:dyDescent="0.2">
      <c r="A86" s="63"/>
      <c r="B86" s="63"/>
      <c r="C86" s="63"/>
      <c r="D86" s="63"/>
      <c r="E86" s="11"/>
      <c r="G86" s="11"/>
      <c r="H86" s="63"/>
      <c r="I86" s="63"/>
    </row>
    <row r="87" spans="1:9" x14ac:dyDescent="0.2">
      <c r="A87" s="63"/>
      <c r="B87" s="63"/>
      <c r="C87" s="63"/>
      <c r="D87" s="63"/>
      <c r="E87" s="11"/>
      <c r="G87" s="11"/>
      <c r="H87" s="63"/>
      <c r="I87" s="63"/>
    </row>
    <row r="88" spans="1:9" x14ac:dyDescent="0.2">
      <c r="A88" s="63"/>
      <c r="B88" s="63"/>
      <c r="C88" s="63"/>
      <c r="D88" s="63"/>
      <c r="E88" s="11"/>
      <c r="G88" s="11"/>
      <c r="H88" s="63"/>
      <c r="I88" s="63"/>
    </row>
    <row r="89" spans="1:9" x14ac:dyDescent="0.2">
      <c r="A89" s="62" t="s">
        <v>1096</v>
      </c>
      <c r="B89" s="63"/>
      <c r="C89" s="63"/>
      <c r="D89" s="63"/>
      <c r="E89" s="11"/>
      <c r="G89" s="11"/>
      <c r="H89" s="63"/>
      <c r="I89" s="63"/>
    </row>
    <row r="90" spans="1:9" x14ac:dyDescent="0.2">
      <c r="A90" s="63"/>
      <c r="B90" s="63"/>
      <c r="C90" s="63"/>
      <c r="D90" s="63"/>
      <c r="E90" s="11"/>
      <c r="G90" s="11"/>
      <c r="H90" s="63"/>
      <c r="I90" s="63"/>
    </row>
    <row r="91" spans="1:9" x14ac:dyDescent="0.2">
      <c r="A91" s="62" t="s">
        <v>1081</v>
      </c>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63"/>
      <c r="B94" s="63"/>
      <c r="C94" s="63"/>
      <c r="D94" s="63"/>
      <c r="E94" s="11"/>
      <c r="G94" s="11"/>
      <c r="H94" s="63"/>
      <c r="I94" s="63"/>
    </row>
    <row r="95" spans="1:9" x14ac:dyDescent="0.2">
      <c r="A95" s="63"/>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3"/>
      <c r="B100" s="63"/>
      <c r="C100" s="63"/>
      <c r="D100" s="63"/>
      <c r="E100" s="11"/>
      <c r="G100" s="11"/>
      <c r="H100" s="63"/>
      <c r="I100" s="63"/>
    </row>
    <row r="101" spans="1:9" x14ac:dyDescent="0.2">
      <c r="A101" s="63"/>
      <c r="B101" s="63"/>
      <c r="C101" s="63"/>
      <c r="D101" s="63"/>
      <c r="E101" s="11"/>
      <c r="G101" s="11"/>
      <c r="H101" s="63"/>
      <c r="I101" s="63"/>
    </row>
    <row r="102" spans="1:9" x14ac:dyDescent="0.2">
      <c r="A102" s="63"/>
      <c r="B102" s="63"/>
      <c r="C102" s="63"/>
      <c r="D102" s="63"/>
      <c r="E102" s="11"/>
      <c r="G102" s="11"/>
      <c r="H102" s="63"/>
      <c r="I102" s="63"/>
    </row>
    <row r="103" spans="1:9" x14ac:dyDescent="0.2">
      <c r="A103" s="63"/>
      <c r="B103" s="63"/>
      <c r="C103" s="63"/>
      <c r="D103" s="63"/>
      <c r="E103" s="11"/>
      <c r="G103" s="11"/>
      <c r="H103" s="63"/>
      <c r="I103" s="63"/>
    </row>
    <row r="104" spans="1:9" x14ac:dyDescent="0.2">
      <c r="A104" s="63"/>
      <c r="B104" s="63"/>
      <c r="C104" s="63"/>
      <c r="D104" s="63"/>
      <c r="E104" s="11"/>
      <c r="G104" s="11"/>
      <c r="H104" s="63"/>
      <c r="I104" s="63"/>
    </row>
    <row r="105" spans="1:9" x14ac:dyDescent="0.2">
      <c r="A105" s="63"/>
      <c r="B105" s="63"/>
      <c r="C105" s="63"/>
      <c r="D105" s="63"/>
      <c r="E105" s="11"/>
      <c r="G105" s="11"/>
      <c r="H105" s="63"/>
      <c r="I105" s="63"/>
    </row>
    <row r="106" spans="1:9" x14ac:dyDescent="0.2">
      <c r="A106" s="63"/>
      <c r="B106" s="63"/>
      <c r="C106" s="63"/>
      <c r="D106" s="63"/>
      <c r="E106" s="11"/>
      <c r="G106" s="11"/>
      <c r="H106" s="63"/>
      <c r="I106" s="63"/>
    </row>
    <row r="107" spans="1:9" x14ac:dyDescent="0.2">
      <c r="A107" s="63"/>
      <c r="B107" s="63"/>
      <c r="C107" s="63"/>
      <c r="D107" s="63"/>
      <c r="E107" s="11"/>
      <c r="G107" s="11"/>
      <c r="H107" s="63"/>
      <c r="I107" s="63"/>
    </row>
    <row r="108" spans="1:9" x14ac:dyDescent="0.2">
      <c r="A108" s="63"/>
      <c r="B108" s="63"/>
      <c r="C108" s="63"/>
      <c r="D108" s="63"/>
      <c r="E108" s="11"/>
      <c r="G108" s="11"/>
      <c r="H108" s="63"/>
      <c r="I108" s="63"/>
    </row>
    <row r="109" spans="1:9" x14ac:dyDescent="0.2">
      <c r="A109" s="63"/>
      <c r="B109" s="63"/>
      <c r="C109" s="63"/>
      <c r="D109" s="63"/>
      <c r="E109" s="11"/>
      <c r="G109" s="11"/>
      <c r="H109" s="63"/>
      <c r="I109" s="63"/>
    </row>
    <row r="110" spans="1:9" x14ac:dyDescent="0.2">
      <c r="A110" s="63" t="s">
        <v>1084</v>
      </c>
      <c r="B110" s="63"/>
      <c r="C110" s="63"/>
      <c r="D110" s="63"/>
      <c r="E110" s="11"/>
      <c r="G110" s="11"/>
      <c r="H110" s="63"/>
      <c r="I110" s="63"/>
    </row>
    <row r="111" spans="1:9" x14ac:dyDescent="0.2">
      <c r="A111" s="63"/>
      <c r="B111" s="63"/>
      <c r="C111" s="63"/>
      <c r="D111" s="63"/>
      <c r="E111" s="11"/>
      <c r="G111" s="11"/>
      <c r="H111" s="63"/>
      <c r="I111" s="63"/>
    </row>
    <row r="112" spans="1:9" x14ac:dyDescent="0.2">
      <c r="A112" s="63"/>
      <c r="B112" s="63"/>
      <c r="C112" s="63"/>
      <c r="D112" s="63"/>
      <c r="E112" s="11"/>
      <c r="G112" s="11"/>
      <c r="H112" s="63"/>
      <c r="I112" s="63"/>
    </row>
    <row r="113" spans="1:9" x14ac:dyDescent="0.2">
      <c r="A113" s="63"/>
      <c r="B113" s="63"/>
      <c r="C113" s="63"/>
      <c r="D113" s="63"/>
      <c r="E113" s="11"/>
      <c r="G113" s="11"/>
      <c r="H113" s="63"/>
      <c r="I113" s="63"/>
    </row>
    <row r="114" spans="1:9" x14ac:dyDescent="0.2">
      <c r="A114" s="63"/>
      <c r="B114" s="63"/>
      <c r="C114" s="63"/>
      <c r="D114" s="63"/>
      <c r="E114" s="11"/>
      <c r="G114" s="11"/>
      <c r="H114" s="63"/>
      <c r="I114" s="63"/>
    </row>
    <row r="115" spans="1:9" x14ac:dyDescent="0.2">
      <c r="A115" s="63"/>
      <c r="B115" s="63"/>
      <c r="C115" s="63"/>
      <c r="D115" s="63"/>
      <c r="E115" s="11"/>
      <c r="G115" s="11"/>
      <c r="H115" s="63"/>
      <c r="I115" s="63"/>
    </row>
    <row r="116" spans="1:9" x14ac:dyDescent="0.2">
      <c r="A116" s="63"/>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3"/>
      <c r="B119" s="63"/>
      <c r="C119" s="63"/>
      <c r="D119" s="63"/>
      <c r="E119" s="11"/>
      <c r="G119" s="11"/>
      <c r="H119" s="63"/>
      <c r="I119" s="63"/>
    </row>
    <row r="120" spans="1:9" x14ac:dyDescent="0.2">
      <c r="A120" s="63"/>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sheetData>
  <mergeCells count="4">
    <mergeCell ref="A1:F1"/>
    <mergeCell ref="A59:B59"/>
    <mergeCell ref="A60:B60"/>
    <mergeCell ref="A61:B61"/>
  </mergeCells>
  <conditionalFormatting sqref="F2:F3 F5:F68">
    <cfRule type="cellIs" dxfId="44" priority="3" stopIfTrue="1" operator="between">
      <formula>0.009</formula>
      <formula>-0.009</formula>
    </cfRule>
  </conditionalFormatting>
  <conditionalFormatting sqref="F206:F65536">
    <cfRule type="cellIs" dxfId="43" priority="2" stopIfTrue="1" operator="between">
      <formula>0.009</formula>
      <formula>-0.009</formula>
    </cfRule>
  </conditionalFormatting>
  <conditionalFormatting sqref="F69:G105">
    <cfRule type="cellIs" dxfId="42" priority="1" stopIfTrue="1" operator="between">
      <formula>0.009</formula>
      <formula>-0.009</formula>
    </cfRule>
  </conditionalFormatting>
  <hyperlinks>
    <hyperlink ref="A72" r:id="rId1" tooltip="https://www.franklintempletonindia.com/downloadsServlet/pdf/product-labels-jg9o5k7l" display="https://www.franklintempletonindia.com/downloadsServlet/pdf/product-labels-jg9o5k7l" xr:uid="{00000000-0004-0000-1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44"/>
  <sheetViews>
    <sheetView workbookViewId="0">
      <selection sqref="A1:F1"/>
    </sheetView>
  </sheetViews>
  <sheetFormatPr defaultColWidth="9.109375" defaultRowHeight="10.199999999999999" x14ac:dyDescent="0.2"/>
  <cols>
    <col min="1" max="1" width="38.6640625" style="7" bestFit="1" customWidth="1"/>
    <col min="2" max="2" width="34.10937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7" s="1" customFormat="1" ht="13.8" x14ac:dyDescent="0.2">
      <c r="A1" s="105" t="s">
        <v>1051</v>
      </c>
      <c r="B1" s="106"/>
      <c r="C1" s="106"/>
      <c r="D1" s="106"/>
      <c r="E1" s="106"/>
      <c r="F1" s="106"/>
    </row>
    <row r="2" spans="1:7" s="1" customFormat="1" ht="11.4" x14ac:dyDescent="0.2">
      <c r="E2" s="5"/>
      <c r="F2" s="9"/>
    </row>
    <row r="3" spans="1:7" s="1" customFormat="1" ht="12" x14ac:dyDescent="0.2">
      <c r="A3" s="8" t="s">
        <v>7</v>
      </c>
      <c r="B3" s="2"/>
      <c r="C3" s="3"/>
      <c r="D3" s="3"/>
      <c r="E3" s="4"/>
      <c r="F3" s="9"/>
    </row>
    <row r="4" spans="1:7" s="1" customFormat="1" ht="26.25" customHeight="1" x14ac:dyDescent="0.2">
      <c r="A4" s="6" t="s">
        <v>2</v>
      </c>
      <c r="B4" s="6" t="s">
        <v>0</v>
      </c>
      <c r="C4" s="13" t="s">
        <v>4</v>
      </c>
      <c r="D4" s="13" t="s">
        <v>1</v>
      </c>
      <c r="E4" s="52" t="s">
        <v>6</v>
      </c>
      <c r="F4" s="12" t="s">
        <v>3</v>
      </c>
      <c r="G4" s="57" t="s">
        <v>5</v>
      </c>
    </row>
    <row r="5" spans="1:7" x14ac:dyDescent="0.2">
      <c r="A5" s="16" t="s">
        <v>124</v>
      </c>
      <c r="B5" s="17"/>
      <c r="C5" s="17"/>
      <c r="D5" s="17"/>
      <c r="E5" s="18"/>
      <c r="F5" s="19"/>
      <c r="G5" s="19"/>
    </row>
    <row r="6" spans="1:7" x14ac:dyDescent="0.2">
      <c r="A6" s="20" t="s">
        <v>21</v>
      </c>
      <c r="B6" s="21"/>
      <c r="C6" s="21"/>
      <c r="D6" s="21"/>
      <c r="E6" s="22"/>
      <c r="F6" s="23"/>
      <c r="G6" s="23"/>
    </row>
    <row r="7" spans="1:7" x14ac:dyDescent="0.2">
      <c r="A7" s="21" t="s">
        <v>126</v>
      </c>
      <c r="B7" s="21" t="s">
        <v>125</v>
      </c>
      <c r="C7" s="21" t="s">
        <v>127</v>
      </c>
      <c r="D7" s="24">
        <v>16869284</v>
      </c>
      <c r="E7" s="22">
        <v>167208.34301000001</v>
      </c>
      <c r="F7" s="23">
        <v>8.3722902720929397</v>
      </c>
      <c r="G7" s="23"/>
    </row>
    <row r="8" spans="1:7" x14ac:dyDescent="0.2">
      <c r="A8" s="21" t="s">
        <v>132</v>
      </c>
      <c r="B8" s="21" t="s">
        <v>131</v>
      </c>
      <c r="C8" s="21" t="s">
        <v>127</v>
      </c>
      <c r="D8" s="24">
        <v>8891035</v>
      </c>
      <c r="E8" s="22">
        <v>119397.70901999999</v>
      </c>
      <c r="F8" s="23">
        <v>5.9783636375042901</v>
      </c>
      <c r="G8" s="23"/>
    </row>
    <row r="9" spans="1:7" x14ac:dyDescent="0.2">
      <c r="A9" s="21" t="s">
        <v>134</v>
      </c>
      <c r="B9" s="21" t="s">
        <v>133</v>
      </c>
      <c r="C9" s="21" t="s">
        <v>135</v>
      </c>
      <c r="D9" s="24">
        <v>4333252</v>
      </c>
      <c r="E9" s="22">
        <v>91240.954110000006</v>
      </c>
      <c r="F9" s="23">
        <v>4.5685265385707803</v>
      </c>
      <c r="G9" s="23"/>
    </row>
    <row r="10" spans="1:7" x14ac:dyDescent="0.2">
      <c r="A10" s="21" t="s">
        <v>129</v>
      </c>
      <c r="B10" s="21" t="s">
        <v>128</v>
      </c>
      <c r="C10" s="21" t="s">
        <v>130</v>
      </c>
      <c r="D10" s="24">
        <v>2131779</v>
      </c>
      <c r="E10" s="22">
        <v>87051.195470000006</v>
      </c>
      <c r="F10" s="23">
        <v>4.3587411004004402</v>
      </c>
      <c r="G10" s="23"/>
    </row>
    <row r="11" spans="1:7" x14ac:dyDescent="0.2">
      <c r="A11" s="21" t="s">
        <v>143</v>
      </c>
      <c r="B11" s="21" t="s">
        <v>142</v>
      </c>
      <c r="C11" s="21" t="s">
        <v>127</v>
      </c>
      <c r="D11" s="24">
        <v>6761448</v>
      </c>
      <c r="E11" s="22">
        <v>85829.820909999995</v>
      </c>
      <c r="F11" s="23">
        <v>4.2975856450972403</v>
      </c>
      <c r="G11" s="23"/>
    </row>
    <row r="12" spans="1:7" x14ac:dyDescent="0.2">
      <c r="A12" s="21" t="s">
        <v>140</v>
      </c>
      <c r="B12" s="21" t="s">
        <v>139</v>
      </c>
      <c r="C12" s="21" t="s">
        <v>141</v>
      </c>
      <c r="D12" s="24">
        <v>4515580</v>
      </c>
      <c r="E12" s="22">
        <v>72944.679319999996</v>
      </c>
      <c r="F12" s="23">
        <v>3.6524136181126501</v>
      </c>
      <c r="G12" s="23"/>
    </row>
    <row r="13" spans="1:7" x14ac:dyDescent="0.2">
      <c r="A13" s="21" t="s">
        <v>137</v>
      </c>
      <c r="B13" s="21" t="s">
        <v>136</v>
      </c>
      <c r="C13" s="21" t="s">
        <v>138</v>
      </c>
      <c r="D13" s="24">
        <v>4493052</v>
      </c>
      <c r="E13" s="22">
        <v>70558.888609999995</v>
      </c>
      <c r="F13" s="23">
        <v>3.5329546725061598</v>
      </c>
      <c r="G13" s="23"/>
    </row>
    <row r="14" spans="1:7" x14ac:dyDescent="0.2">
      <c r="A14" s="21" t="s">
        <v>145</v>
      </c>
      <c r="B14" s="21" t="s">
        <v>144</v>
      </c>
      <c r="C14" s="21" t="s">
        <v>127</v>
      </c>
      <c r="D14" s="24">
        <v>6206362</v>
      </c>
      <c r="E14" s="22">
        <v>60958.887560000003</v>
      </c>
      <c r="F14" s="23">
        <v>3.0522729436154501</v>
      </c>
      <c r="G14" s="23"/>
    </row>
    <row r="15" spans="1:7" x14ac:dyDescent="0.2">
      <c r="A15" s="21" t="s">
        <v>152</v>
      </c>
      <c r="B15" s="21" t="s">
        <v>151</v>
      </c>
      <c r="C15" s="21" t="s">
        <v>153</v>
      </c>
      <c r="D15" s="24">
        <v>1612271</v>
      </c>
      <c r="E15" s="22">
        <v>59802.355929999998</v>
      </c>
      <c r="F15" s="23">
        <v>2.9943642391757601</v>
      </c>
      <c r="G15" s="23"/>
    </row>
    <row r="16" spans="1:7" x14ac:dyDescent="0.2">
      <c r="A16" s="21" t="s">
        <v>308</v>
      </c>
      <c r="B16" s="21" t="s">
        <v>307</v>
      </c>
      <c r="C16" s="21" t="s">
        <v>127</v>
      </c>
      <c r="D16" s="24">
        <v>2672494</v>
      </c>
      <c r="E16" s="22">
        <v>58824.265429999999</v>
      </c>
      <c r="F16" s="23">
        <v>2.94539026197483</v>
      </c>
      <c r="G16" s="23"/>
    </row>
    <row r="17" spans="1:7" x14ac:dyDescent="0.2">
      <c r="A17" s="21" t="s">
        <v>147</v>
      </c>
      <c r="B17" s="21" t="s">
        <v>146</v>
      </c>
      <c r="C17" s="21" t="s">
        <v>141</v>
      </c>
      <c r="D17" s="24">
        <v>3555589</v>
      </c>
      <c r="E17" s="22">
        <v>57717.876239999998</v>
      </c>
      <c r="F17" s="23">
        <v>2.8899922400469999</v>
      </c>
      <c r="G17" s="23"/>
    </row>
    <row r="18" spans="1:7" x14ac:dyDescent="0.2">
      <c r="A18" s="21" t="s">
        <v>149</v>
      </c>
      <c r="B18" s="21" t="s">
        <v>148</v>
      </c>
      <c r="C18" s="21" t="s">
        <v>150</v>
      </c>
      <c r="D18" s="24">
        <v>18783160</v>
      </c>
      <c r="E18" s="22">
        <v>52226.576379999999</v>
      </c>
      <c r="F18" s="23">
        <v>2.6150373211033</v>
      </c>
      <c r="G18" s="23"/>
    </row>
    <row r="19" spans="1:7" x14ac:dyDescent="0.2">
      <c r="A19" s="21" t="s">
        <v>500</v>
      </c>
      <c r="B19" s="21" t="s">
        <v>499</v>
      </c>
      <c r="C19" s="21" t="s">
        <v>156</v>
      </c>
      <c r="D19" s="24">
        <v>1649761</v>
      </c>
      <c r="E19" s="22">
        <v>46671.738689999998</v>
      </c>
      <c r="F19" s="23">
        <v>2.3369009989685798</v>
      </c>
      <c r="G19" s="23"/>
    </row>
    <row r="20" spans="1:7" x14ac:dyDescent="0.2">
      <c r="A20" s="21" t="s">
        <v>161</v>
      </c>
      <c r="B20" s="21" t="s">
        <v>160</v>
      </c>
      <c r="C20" s="21" t="s">
        <v>162</v>
      </c>
      <c r="D20" s="24">
        <v>591846</v>
      </c>
      <c r="E20" s="22">
        <v>41680.754549999998</v>
      </c>
      <c r="F20" s="23">
        <v>2.0869973924183198</v>
      </c>
      <c r="G20" s="23"/>
    </row>
    <row r="21" spans="1:7" x14ac:dyDescent="0.2">
      <c r="A21" s="21" t="s">
        <v>176</v>
      </c>
      <c r="B21" s="21" t="s">
        <v>175</v>
      </c>
      <c r="C21" s="21" t="s">
        <v>177</v>
      </c>
      <c r="D21" s="24">
        <v>21480899</v>
      </c>
      <c r="E21" s="22">
        <v>38682.802920000002</v>
      </c>
      <c r="F21" s="23">
        <v>1.9368869325200799</v>
      </c>
      <c r="G21" s="23"/>
    </row>
    <row r="22" spans="1:7" x14ac:dyDescent="0.2">
      <c r="A22" s="21" t="s">
        <v>188</v>
      </c>
      <c r="B22" s="21" t="s">
        <v>187</v>
      </c>
      <c r="C22" s="21" t="s">
        <v>189</v>
      </c>
      <c r="D22" s="24">
        <v>9365082</v>
      </c>
      <c r="E22" s="22">
        <v>37422.86767</v>
      </c>
      <c r="F22" s="23">
        <v>1.8738007046013501</v>
      </c>
      <c r="G22" s="23"/>
    </row>
    <row r="23" spans="1:7" x14ac:dyDescent="0.2">
      <c r="A23" s="21" t="s">
        <v>196</v>
      </c>
      <c r="B23" s="21" t="s">
        <v>195</v>
      </c>
      <c r="C23" s="21" t="s">
        <v>197</v>
      </c>
      <c r="D23" s="24">
        <v>721111</v>
      </c>
      <c r="E23" s="22">
        <v>36484.61105</v>
      </c>
      <c r="F23" s="23">
        <v>1.82682124992257</v>
      </c>
      <c r="G23" s="23"/>
    </row>
    <row r="24" spans="1:7" x14ac:dyDescent="0.2">
      <c r="A24" s="21" t="s">
        <v>206</v>
      </c>
      <c r="B24" s="21" t="s">
        <v>205</v>
      </c>
      <c r="C24" s="21" t="s">
        <v>207</v>
      </c>
      <c r="D24" s="24">
        <v>4800948</v>
      </c>
      <c r="E24" s="22">
        <v>36035.915690000002</v>
      </c>
      <c r="F24" s="23">
        <v>1.8043546209850601</v>
      </c>
      <c r="G24" s="23"/>
    </row>
    <row r="25" spans="1:7" x14ac:dyDescent="0.2">
      <c r="A25" s="21" t="s">
        <v>263</v>
      </c>
      <c r="B25" s="21" t="s">
        <v>262</v>
      </c>
      <c r="C25" s="21" t="s">
        <v>159</v>
      </c>
      <c r="D25" s="24">
        <v>9245469</v>
      </c>
      <c r="E25" s="22">
        <v>35095.800320000002</v>
      </c>
      <c r="F25" s="23">
        <v>1.7572820968202501</v>
      </c>
      <c r="G25" s="23"/>
    </row>
    <row r="26" spans="1:7" x14ac:dyDescent="0.2">
      <c r="A26" s="21" t="s">
        <v>216</v>
      </c>
      <c r="B26" s="21" t="s">
        <v>215</v>
      </c>
      <c r="C26" s="21" t="s">
        <v>217</v>
      </c>
      <c r="D26" s="24">
        <v>2420003</v>
      </c>
      <c r="E26" s="22">
        <v>34937.583310000002</v>
      </c>
      <c r="F26" s="23">
        <v>1.7493600116547801</v>
      </c>
      <c r="G26" s="23"/>
    </row>
    <row r="27" spans="1:7" x14ac:dyDescent="0.2">
      <c r="A27" s="21" t="s">
        <v>158</v>
      </c>
      <c r="B27" s="21" t="s">
        <v>157</v>
      </c>
      <c r="C27" s="21" t="s">
        <v>159</v>
      </c>
      <c r="D27" s="24">
        <v>9874772</v>
      </c>
      <c r="E27" s="22">
        <v>32542.311129999998</v>
      </c>
      <c r="F27" s="23">
        <v>1.6294263192885401</v>
      </c>
      <c r="G27" s="23"/>
    </row>
    <row r="28" spans="1:7" x14ac:dyDescent="0.2">
      <c r="A28" s="21" t="s">
        <v>185</v>
      </c>
      <c r="B28" s="21" t="s">
        <v>184</v>
      </c>
      <c r="C28" s="21" t="s">
        <v>186</v>
      </c>
      <c r="D28" s="24">
        <v>2596337</v>
      </c>
      <c r="E28" s="22">
        <v>31644.155360000001</v>
      </c>
      <c r="F28" s="23">
        <v>1.5844547545889001</v>
      </c>
      <c r="G28" s="23"/>
    </row>
    <row r="29" spans="1:7" x14ac:dyDescent="0.2">
      <c r="A29" s="21" t="s">
        <v>170</v>
      </c>
      <c r="B29" s="21" t="s">
        <v>169</v>
      </c>
      <c r="C29" s="21" t="s">
        <v>171</v>
      </c>
      <c r="D29" s="24">
        <v>514691</v>
      </c>
      <c r="E29" s="22">
        <v>31041.014210000001</v>
      </c>
      <c r="F29" s="23">
        <v>1.55425486927252</v>
      </c>
      <c r="G29" s="23"/>
    </row>
    <row r="30" spans="1:7" x14ac:dyDescent="0.2">
      <c r="A30" s="21" t="s">
        <v>237</v>
      </c>
      <c r="B30" s="21" t="s">
        <v>236</v>
      </c>
      <c r="C30" s="21" t="s">
        <v>238</v>
      </c>
      <c r="D30" s="24">
        <v>17210254</v>
      </c>
      <c r="E30" s="22">
        <v>30839.05414</v>
      </c>
      <c r="F30" s="23">
        <v>1.54414252500205</v>
      </c>
      <c r="G30" s="23"/>
    </row>
    <row r="31" spans="1:7" x14ac:dyDescent="0.2">
      <c r="A31" s="21" t="s">
        <v>219</v>
      </c>
      <c r="B31" s="21" t="s">
        <v>218</v>
      </c>
      <c r="C31" s="21" t="s">
        <v>220</v>
      </c>
      <c r="D31" s="24">
        <v>1786393</v>
      </c>
      <c r="E31" s="22">
        <v>30407.981650000002</v>
      </c>
      <c r="F31" s="23">
        <v>1.5225582909283999</v>
      </c>
      <c r="G31" s="23"/>
    </row>
    <row r="32" spans="1:7" x14ac:dyDescent="0.2">
      <c r="A32" s="21" t="s">
        <v>167</v>
      </c>
      <c r="B32" s="21" t="s">
        <v>166</v>
      </c>
      <c r="C32" s="21" t="s">
        <v>168</v>
      </c>
      <c r="D32" s="24">
        <v>1618320</v>
      </c>
      <c r="E32" s="22">
        <v>29544.049920000001</v>
      </c>
      <c r="F32" s="23">
        <v>1.4793003584076601</v>
      </c>
      <c r="G32" s="23"/>
    </row>
    <row r="33" spans="1:7" x14ac:dyDescent="0.2">
      <c r="A33" s="21" t="s">
        <v>265</v>
      </c>
      <c r="B33" s="21" t="s">
        <v>264</v>
      </c>
      <c r="C33" s="21" t="s">
        <v>165</v>
      </c>
      <c r="D33" s="24">
        <v>1900000</v>
      </c>
      <c r="E33" s="22">
        <v>28714.7</v>
      </c>
      <c r="F33" s="23">
        <v>1.43777397197034</v>
      </c>
      <c r="G33" s="23"/>
    </row>
    <row r="34" spans="1:7" x14ac:dyDescent="0.2">
      <c r="A34" s="21" t="s">
        <v>269</v>
      </c>
      <c r="B34" s="21" t="s">
        <v>268</v>
      </c>
      <c r="C34" s="21" t="s">
        <v>270</v>
      </c>
      <c r="D34" s="24">
        <v>10115272</v>
      </c>
      <c r="E34" s="22">
        <v>24315.090830000001</v>
      </c>
      <c r="F34" s="23">
        <v>1.21748110624414</v>
      </c>
      <c r="G34" s="23"/>
    </row>
    <row r="35" spans="1:7" x14ac:dyDescent="0.2">
      <c r="A35" s="21" t="s">
        <v>164</v>
      </c>
      <c r="B35" s="21" t="s">
        <v>163</v>
      </c>
      <c r="C35" s="21" t="s">
        <v>165</v>
      </c>
      <c r="D35" s="24">
        <v>1366222</v>
      </c>
      <c r="E35" s="22">
        <v>23494.919730000001</v>
      </c>
      <c r="F35" s="23">
        <v>1.17641431257601</v>
      </c>
      <c r="G35" s="23"/>
    </row>
    <row r="36" spans="1:7" x14ac:dyDescent="0.2">
      <c r="A36" s="21" t="s">
        <v>214</v>
      </c>
      <c r="B36" s="21" t="s">
        <v>213</v>
      </c>
      <c r="C36" s="21" t="s">
        <v>189</v>
      </c>
      <c r="D36" s="24">
        <v>492329</v>
      </c>
      <c r="E36" s="22">
        <v>21606.842820000002</v>
      </c>
      <c r="F36" s="23">
        <v>1.0818763986059501</v>
      </c>
      <c r="G36" s="23"/>
    </row>
    <row r="37" spans="1:7" x14ac:dyDescent="0.2">
      <c r="A37" s="21" t="s">
        <v>240</v>
      </c>
      <c r="B37" s="21" t="s">
        <v>239</v>
      </c>
      <c r="C37" s="21" t="s">
        <v>232</v>
      </c>
      <c r="D37" s="24">
        <v>802084</v>
      </c>
      <c r="E37" s="22">
        <v>20967.277839999999</v>
      </c>
      <c r="F37" s="23">
        <v>1.04985273540809</v>
      </c>
      <c r="G37" s="23"/>
    </row>
    <row r="38" spans="1:7" x14ac:dyDescent="0.2">
      <c r="A38" s="21" t="s">
        <v>267</v>
      </c>
      <c r="B38" s="21" t="s">
        <v>266</v>
      </c>
      <c r="C38" s="21" t="s">
        <v>150</v>
      </c>
      <c r="D38" s="24">
        <v>484774</v>
      </c>
      <c r="E38" s="22">
        <v>20743.479459999999</v>
      </c>
      <c r="F38" s="23">
        <v>1.038646924944</v>
      </c>
      <c r="G38" s="23"/>
    </row>
    <row r="39" spans="1:7" x14ac:dyDescent="0.2">
      <c r="A39" s="21" t="s">
        <v>224</v>
      </c>
      <c r="B39" s="21" t="s">
        <v>223</v>
      </c>
      <c r="C39" s="21" t="s">
        <v>225</v>
      </c>
      <c r="D39" s="24">
        <v>627740</v>
      </c>
      <c r="E39" s="22">
        <v>20327.47668</v>
      </c>
      <c r="F39" s="23">
        <v>1.0178172464395601</v>
      </c>
      <c r="G39" s="23"/>
    </row>
    <row r="40" spans="1:7" x14ac:dyDescent="0.2">
      <c r="A40" s="21" t="s">
        <v>173</v>
      </c>
      <c r="B40" s="21" t="s">
        <v>172</v>
      </c>
      <c r="C40" s="21" t="s">
        <v>174</v>
      </c>
      <c r="D40" s="24">
        <v>2516094</v>
      </c>
      <c r="E40" s="22">
        <v>18866.93086</v>
      </c>
      <c r="F40" s="23">
        <v>0.94468624507558896</v>
      </c>
      <c r="G40" s="23"/>
    </row>
    <row r="41" spans="1:7" x14ac:dyDescent="0.2">
      <c r="A41" s="21" t="s">
        <v>460</v>
      </c>
      <c r="B41" s="21" t="s">
        <v>459</v>
      </c>
      <c r="C41" s="21" t="s">
        <v>183</v>
      </c>
      <c r="D41" s="24">
        <v>3853784</v>
      </c>
      <c r="E41" s="22">
        <v>18704.340639999999</v>
      </c>
      <c r="F41" s="23">
        <v>0.93654518887744198</v>
      </c>
      <c r="G41" s="23"/>
    </row>
    <row r="42" spans="1:7" x14ac:dyDescent="0.2">
      <c r="A42" s="21" t="s">
        <v>212</v>
      </c>
      <c r="B42" s="21" t="s">
        <v>211</v>
      </c>
      <c r="C42" s="21" t="s">
        <v>165</v>
      </c>
      <c r="D42" s="24">
        <v>1224569</v>
      </c>
      <c r="E42" s="22">
        <v>18437.110860000001</v>
      </c>
      <c r="F42" s="23">
        <v>0.92316472443869302</v>
      </c>
      <c r="G42" s="23"/>
    </row>
    <row r="43" spans="1:7" x14ac:dyDescent="0.2">
      <c r="A43" s="21" t="s">
        <v>179</v>
      </c>
      <c r="B43" s="21" t="s">
        <v>178</v>
      </c>
      <c r="C43" s="21" t="s">
        <v>180</v>
      </c>
      <c r="D43" s="24">
        <v>9374311</v>
      </c>
      <c r="E43" s="22">
        <v>16138.813819999999</v>
      </c>
      <c r="F43" s="23">
        <v>0.808086675078314</v>
      </c>
      <c r="G43" s="23"/>
    </row>
    <row r="44" spans="1:7" x14ac:dyDescent="0.2">
      <c r="A44" s="21" t="s">
        <v>725</v>
      </c>
      <c r="B44" s="21" t="s">
        <v>724</v>
      </c>
      <c r="C44" s="21" t="s">
        <v>204</v>
      </c>
      <c r="D44" s="24">
        <v>975284</v>
      </c>
      <c r="E44" s="22">
        <v>15553.829229999999</v>
      </c>
      <c r="F44" s="23">
        <v>0.77879590702203105</v>
      </c>
      <c r="G44" s="23"/>
    </row>
    <row r="45" spans="1:7" x14ac:dyDescent="0.2">
      <c r="A45" s="21" t="s">
        <v>229</v>
      </c>
      <c r="B45" s="21" t="s">
        <v>228</v>
      </c>
      <c r="C45" s="21" t="s">
        <v>210</v>
      </c>
      <c r="D45" s="24">
        <v>9657403</v>
      </c>
      <c r="E45" s="22">
        <v>15380.380020000001</v>
      </c>
      <c r="F45" s="23">
        <v>0.77011113024926903</v>
      </c>
      <c r="G45" s="23"/>
    </row>
    <row r="46" spans="1:7" x14ac:dyDescent="0.2">
      <c r="A46" s="21" t="s">
        <v>272</v>
      </c>
      <c r="B46" s="21" t="s">
        <v>271</v>
      </c>
      <c r="C46" s="21" t="s">
        <v>183</v>
      </c>
      <c r="D46" s="24">
        <v>2609393</v>
      </c>
      <c r="E46" s="22">
        <v>15011.83793</v>
      </c>
      <c r="F46" s="23">
        <v>0.75165785633111803</v>
      </c>
      <c r="G46" s="23"/>
    </row>
    <row r="47" spans="1:7" x14ac:dyDescent="0.2">
      <c r="A47" s="21" t="s">
        <v>908</v>
      </c>
      <c r="B47" s="21" t="s">
        <v>907</v>
      </c>
      <c r="C47" s="21" t="s">
        <v>153</v>
      </c>
      <c r="D47" s="24">
        <v>590136</v>
      </c>
      <c r="E47" s="22">
        <v>13561.325279999999</v>
      </c>
      <c r="F47" s="23">
        <v>0.67902922590197401</v>
      </c>
      <c r="G47" s="21"/>
    </row>
    <row r="48" spans="1:7" x14ac:dyDescent="0.2">
      <c r="A48" s="21" t="s">
        <v>334</v>
      </c>
      <c r="B48" s="21" t="s">
        <v>333</v>
      </c>
      <c r="C48" s="21" t="s">
        <v>204</v>
      </c>
      <c r="D48" s="24">
        <v>674053</v>
      </c>
      <c r="E48" s="22">
        <v>13510.71833</v>
      </c>
      <c r="F48" s="23">
        <v>0.67649528490621902</v>
      </c>
      <c r="G48" s="21"/>
    </row>
    <row r="49" spans="1:9" x14ac:dyDescent="0.2">
      <c r="A49" s="21" t="s">
        <v>199</v>
      </c>
      <c r="B49" s="21" t="s">
        <v>198</v>
      </c>
      <c r="C49" s="21" t="s">
        <v>159</v>
      </c>
      <c r="D49" s="24">
        <v>8038760</v>
      </c>
      <c r="E49" s="22">
        <v>13469.74626</v>
      </c>
      <c r="F49" s="23">
        <v>0.67444377206353801</v>
      </c>
      <c r="G49" s="21"/>
    </row>
    <row r="50" spans="1:9" x14ac:dyDescent="0.2">
      <c r="A50" s="21" t="s">
        <v>541</v>
      </c>
      <c r="B50" s="21" t="s">
        <v>540</v>
      </c>
      <c r="C50" s="21" t="s">
        <v>141</v>
      </c>
      <c r="D50" s="24">
        <v>1370355</v>
      </c>
      <c r="E50" s="22">
        <v>13306.14705</v>
      </c>
      <c r="F50" s="23">
        <v>0.66625219471908004</v>
      </c>
      <c r="G50" s="21"/>
    </row>
    <row r="51" spans="1:9" x14ac:dyDescent="0.2">
      <c r="A51" s="21" t="s">
        <v>658</v>
      </c>
      <c r="B51" s="21" t="s">
        <v>657</v>
      </c>
      <c r="C51" s="21" t="s">
        <v>659</v>
      </c>
      <c r="D51" s="24">
        <v>3934184</v>
      </c>
      <c r="E51" s="22">
        <v>11119.971079999999</v>
      </c>
      <c r="F51" s="23">
        <v>0.55678816034598799</v>
      </c>
      <c r="G51" s="21"/>
    </row>
    <row r="52" spans="1:9" x14ac:dyDescent="0.2">
      <c r="A52" s="21" t="s">
        <v>274</v>
      </c>
      <c r="B52" s="21" t="s">
        <v>273</v>
      </c>
      <c r="C52" s="21" t="s">
        <v>150</v>
      </c>
      <c r="D52" s="24">
        <v>1345795</v>
      </c>
      <c r="E52" s="22">
        <v>10864.60304</v>
      </c>
      <c r="F52" s="23">
        <v>0.544001625185074</v>
      </c>
      <c r="G52" s="21"/>
    </row>
    <row r="53" spans="1:9" x14ac:dyDescent="0.2">
      <c r="A53" s="21" t="s">
        <v>278</v>
      </c>
      <c r="B53" s="21" t="s">
        <v>277</v>
      </c>
      <c r="C53" s="21" t="s">
        <v>162</v>
      </c>
      <c r="D53" s="24">
        <v>1574517</v>
      </c>
      <c r="E53" s="22">
        <v>10250.105670000001</v>
      </c>
      <c r="F53" s="23">
        <v>0.51323312248679698</v>
      </c>
      <c r="G53" s="21"/>
    </row>
    <row r="54" spans="1:9" x14ac:dyDescent="0.2">
      <c r="A54" s="21" t="s">
        <v>231</v>
      </c>
      <c r="B54" s="21" t="s">
        <v>230</v>
      </c>
      <c r="C54" s="21" t="s">
        <v>232</v>
      </c>
      <c r="D54" s="24">
        <v>1124677</v>
      </c>
      <c r="E54" s="22">
        <v>10229.49965</v>
      </c>
      <c r="F54" s="23">
        <v>0.51220135829556701</v>
      </c>
      <c r="G54" s="21"/>
    </row>
    <row r="55" spans="1:9" x14ac:dyDescent="0.2">
      <c r="A55" s="21" t="s">
        <v>209</v>
      </c>
      <c r="B55" s="21" t="s">
        <v>208</v>
      </c>
      <c r="C55" s="21" t="s">
        <v>210</v>
      </c>
      <c r="D55" s="24">
        <v>1576915</v>
      </c>
      <c r="E55" s="22">
        <v>8808.6471899999997</v>
      </c>
      <c r="F55" s="23">
        <v>0.44105784347569998</v>
      </c>
      <c r="G55" s="21"/>
    </row>
    <row r="56" spans="1:9" x14ac:dyDescent="0.2">
      <c r="A56" s="21" t="s">
        <v>686</v>
      </c>
      <c r="B56" s="21" t="s">
        <v>685</v>
      </c>
      <c r="C56" s="21" t="s">
        <v>210</v>
      </c>
      <c r="D56" s="24">
        <v>3915361</v>
      </c>
      <c r="E56" s="22">
        <v>5792.7766000000001</v>
      </c>
      <c r="F56" s="23">
        <v>0.29005016318884902</v>
      </c>
      <c r="G56" s="20"/>
    </row>
    <row r="57" spans="1:9" x14ac:dyDescent="0.2">
      <c r="A57" s="21" t="s">
        <v>575</v>
      </c>
      <c r="B57" s="21" t="s">
        <v>574</v>
      </c>
      <c r="C57" s="21" t="s">
        <v>576</v>
      </c>
      <c r="D57" s="24">
        <v>701637</v>
      </c>
      <c r="E57" s="22">
        <v>5144.0516660000003</v>
      </c>
      <c r="F57" s="23">
        <v>0.25756785186143299</v>
      </c>
      <c r="G57" s="21"/>
    </row>
    <row r="58" spans="1:9" x14ac:dyDescent="0.2">
      <c r="A58" s="21" t="s">
        <v>599</v>
      </c>
      <c r="B58" s="21" t="s">
        <v>598</v>
      </c>
      <c r="C58" s="21" t="s">
        <v>156</v>
      </c>
      <c r="D58" s="24">
        <v>405804</v>
      </c>
      <c r="E58" s="22">
        <v>4287.7250640000002</v>
      </c>
      <c r="F58" s="23">
        <v>0.21469071576523799</v>
      </c>
      <c r="G58" s="21"/>
    </row>
    <row r="59" spans="1:9" x14ac:dyDescent="0.2">
      <c r="A59" s="21" t="s">
        <v>234</v>
      </c>
      <c r="B59" s="21" t="s">
        <v>233</v>
      </c>
      <c r="C59" s="21" t="s">
        <v>235</v>
      </c>
      <c r="D59" s="24">
        <v>201314</v>
      </c>
      <c r="E59" s="22">
        <v>3134.6602939999998</v>
      </c>
      <c r="F59" s="23">
        <v>0.15695560050016499</v>
      </c>
      <c r="G59" s="21"/>
    </row>
    <row r="60" spans="1:9" x14ac:dyDescent="0.2">
      <c r="A60" s="21" t="s">
        <v>787</v>
      </c>
      <c r="B60" s="21" t="s">
        <v>786</v>
      </c>
      <c r="C60" s="21" t="s">
        <v>183</v>
      </c>
      <c r="D60" s="24">
        <v>166540</v>
      </c>
      <c r="E60" s="22">
        <v>2533.73956</v>
      </c>
      <c r="F60" s="23">
        <v>0.12686689365097301</v>
      </c>
      <c r="G60" s="21"/>
    </row>
    <row r="61" spans="1:9" x14ac:dyDescent="0.2">
      <c r="A61" s="20" t="s">
        <v>30</v>
      </c>
      <c r="B61" s="20"/>
      <c r="C61" s="20"/>
      <c r="D61" s="20"/>
      <c r="E61" s="25">
        <f>SUM(E7:E60)</f>
        <v>1881068.9400539994</v>
      </c>
      <c r="F61" s="26">
        <f>SUM(F7:F60)</f>
        <v>94.187017851187079</v>
      </c>
      <c r="G61" s="20"/>
      <c r="H61" s="14"/>
      <c r="I61" s="14"/>
    </row>
    <row r="62" spans="1:9" x14ac:dyDescent="0.2">
      <c r="A62" s="21"/>
      <c r="B62" s="21"/>
      <c r="C62" s="21"/>
      <c r="D62" s="21"/>
      <c r="E62" s="22"/>
      <c r="F62" s="23"/>
      <c r="G62" s="21"/>
    </row>
    <row r="63" spans="1:9" x14ac:dyDescent="0.2">
      <c r="A63" s="20" t="s">
        <v>370</v>
      </c>
      <c r="B63" s="21"/>
      <c r="C63" s="21"/>
      <c r="D63" s="21"/>
      <c r="E63" s="22"/>
      <c r="F63" s="23"/>
      <c r="G63" s="21"/>
    </row>
    <row r="64" spans="1:9" x14ac:dyDescent="0.2">
      <c r="A64" s="21"/>
      <c r="B64" s="21" t="s">
        <v>371</v>
      </c>
      <c r="C64" s="21" t="s">
        <v>220</v>
      </c>
      <c r="D64" s="24">
        <v>73500</v>
      </c>
      <c r="E64" s="22">
        <v>7.3499999999999998E-3</v>
      </c>
      <c r="F64" s="23">
        <v>3.6802190842955102E-7</v>
      </c>
      <c r="G64" s="21"/>
    </row>
    <row r="65" spans="1:9" x14ac:dyDescent="0.2">
      <c r="A65" s="20" t="s">
        <v>30</v>
      </c>
      <c r="B65" s="20"/>
      <c r="C65" s="20"/>
      <c r="D65" s="20"/>
      <c r="E65" s="25">
        <f>SUM(E63:E64)</f>
        <v>7.3499999999999998E-3</v>
      </c>
      <c r="F65" s="26">
        <f>SUM(F63:F64)</f>
        <v>3.6802190842955102E-7</v>
      </c>
      <c r="G65" s="58"/>
      <c r="H65" s="14"/>
      <c r="I65" s="14"/>
    </row>
    <row r="66" spans="1:9" x14ac:dyDescent="0.2">
      <c r="A66" s="21"/>
      <c r="B66" s="21"/>
      <c r="C66" s="21"/>
      <c r="D66" s="21"/>
      <c r="E66" s="22"/>
      <c r="F66" s="23"/>
      <c r="G66" s="58"/>
    </row>
    <row r="67" spans="1:9" x14ac:dyDescent="0.2">
      <c r="A67" s="20" t="s">
        <v>31</v>
      </c>
      <c r="B67" s="21"/>
      <c r="C67" s="21"/>
      <c r="D67" s="21"/>
      <c r="E67" s="22"/>
      <c r="F67" s="23"/>
      <c r="G67" s="58"/>
    </row>
    <row r="68" spans="1:9" x14ac:dyDescent="0.2">
      <c r="A68" s="20" t="s">
        <v>38</v>
      </c>
      <c r="B68" s="21"/>
      <c r="C68" s="21"/>
      <c r="D68" s="21"/>
      <c r="E68" s="22"/>
      <c r="F68" s="23"/>
      <c r="G68" s="58"/>
    </row>
    <row r="69" spans="1:9" x14ac:dyDescent="0.2">
      <c r="A69" s="21" t="s">
        <v>121</v>
      </c>
      <c r="B69" s="21" t="s">
        <v>120</v>
      </c>
      <c r="C69" s="21" t="s">
        <v>40</v>
      </c>
      <c r="D69" s="24">
        <v>5000000</v>
      </c>
      <c r="E69" s="22">
        <v>4984.9449999999997</v>
      </c>
      <c r="F69" s="23">
        <v>0.24960122072331201</v>
      </c>
      <c r="G69" s="58">
        <v>5.2492000000000001</v>
      </c>
    </row>
    <row r="70" spans="1:9" x14ac:dyDescent="0.2">
      <c r="A70" s="20" t="s">
        <v>30</v>
      </c>
      <c r="B70" s="20"/>
      <c r="C70" s="20"/>
      <c r="D70" s="20"/>
      <c r="E70" s="25">
        <f>SUM(E68:E69)</f>
        <v>4984.9449999999997</v>
      </c>
      <c r="F70" s="26">
        <f>SUM(F68:F69)</f>
        <v>0.24960122072331201</v>
      </c>
      <c r="G70" s="58"/>
      <c r="H70" s="14"/>
      <c r="I70" s="14"/>
    </row>
    <row r="71" spans="1:9" x14ac:dyDescent="0.2">
      <c r="A71" s="21"/>
      <c r="B71" s="21"/>
      <c r="C71" s="21"/>
      <c r="D71" s="21"/>
      <c r="E71" s="22"/>
      <c r="F71" s="23"/>
      <c r="G71" s="20"/>
    </row>
    <row r="72" spans="1:9" x14ac:dyDescent="0.2">
      <c r="A72" s="20" t="s">
        <v>42</v>
      </c>
      <c r="B72" s="20"/>
      <c r="C72" s="20"/>
      <c r="D72" s="20"/>
      <c r="E72" s="25">
        <f>E61+E65+E70</f>
        <v>1886053.8924039996</v>
      </c>
      <c r="F72" s="26">
        <f>F61+F65+F70</f>
        <v>94.436619439932301</v>
      </c>
      <c r="G72" s="20"/>
      <c r="H72" s="14"/>
      <c r="I72" s="14"/>
    </row>
    <row r="73" spans="1:9" x14ac:dyDescent="0.2">
      <c r="A73" s="20"/>
      <c r="B73" s="20"/>
      <c r="C73" s="20"/>
      <c r="D73" s="20"/>
      <c r="E73" s="25"/>
      <c r="F73" s="26"/>
      <c r="G73" s="20"/>
      <c r="H73" s="14"/>
      <c r="I73" s="14"/>
    </row>
    <row r="74" spans="1:9" x14ac:dyDescent="0.2">
      <c r="A74" s="20" t="s">
        <v>44</v>
      </c>
      <c r="B74" s="20"/>
      <c r="C74" s="20"/>
      <c r="D74" s="20"/>
      <c r="E74" s="25">
        <f>E76-(E61+E65+E70)</f>
        <v>111109.81759480038</v>
      </c>
      <c r="F74" s="26">
        <f>F76-(F61+F65+F70)</f>
        <v>5.5633805600676993</v>
      </c>
      <c r="G74" s="58"/>
      <c r="H74" s="14"/>
      <c r="I74" s="14"/>
    </row>
    <row r="75" spans="1:9" x14ac:dyDescent="0.2">
      <c r="A75" s="20"/>
      <c r="B75" s="20"/>
      <c r="C75" s="20"/>
      <c r="D75" s="20"/>
      <c r="E75" s="25"/>
      <c r="F75" s="26"/>
      <c r="G75" s="20"/>
      <c r="H75" s="14"/>
      <c r="I75" s="14"/>
    </row>
    <row r="76" spans="1:9" x14ac:dyDescent="0.2">
      <c r="A76" s="27" t="s">
        <v>43</v>
      </c>
      <c r="B76" s="27"/>
      <c r="C76" s="27"/>
      <c r="D76" s="27"/>
      <c r="E76" s="28">
        <v>1997163.7099988</v>
      </c>
      <c r="F76" s="29">
        <v>100</v>
      </c>
      <c r="G76" s="27"/>
      <c r="H76" s="14"/>
      <c r="I76" s="14"/>
    </row>
    <row r="77" spans="1:9" x14ac:dyDescent="0.2">
      <c r="F77" s="69" t="s">
        <v>860</v>
      </c>
      <c r="G77" s="14"/>
    </row>
    <row r="78" spans="1:9" x14ac:dyDescent="0.2">
      <c r="A78" s="14" t="s">
        <v>46</v>
      </c>
      <c r="G78" s="14"/>
    </row>
    <row r="79" spans="1:9" x14ac:dyDescent="0.2">
      <c r="A79" s="14" t="s">
        <v>378</v>
      </c>
      <c r="G79" s="14"/>
    </row>
    <row r="80" spans="1:9" x14ac:dyDescent="0.2">
      <c r="G80" s="14"/>
    </row>
    <row r="81" spans="1:7" x14ac:dyDescent="0.2">
      <c r="A81" s="14" t="s">
        <v>47</v>
      </c>
      <c r="G81" s="14"/>
    </row>
    <row r="82" spans="1:7" x14ac:dyDescent="0.2">
      <c r="A82" s="14" t="s">
        <v>48</v>
      </c>
    </row>
    <row r="83" spans="1:7" x14ac:dyDescent="0.2">
      <c r="A83" s="14" t="s">
        <v>49</v>
      </c>
      <c r="B83" s="14"/>
      <c r="C83" s="30" t="s">
        <v>51</v>
      </c>
      <c r="D83" s="14" t="s">
        <v>50</v>
      </c>
    </row>
    <row r="84" spans="1:7" x14ac:dyDescent="0.2">
      <c r="A84" s="7" t="s">
        <v>52</v>
      </c>
      <c r="C84" s="31">
        <v>1671.2696000000001</v>
      </c>
      <c r="D84" s="31">
        <v>1665.7363</v>
      </c>
    </row>
    <row r="85" spans="1:7" x14ac:dyDescent="0.2">
      <c r="A85" s="7" t="s">
        <v>53</v>
      </c>
      <c r="C85" s="31">
        <v>68.910200000000003</v>
      </c>
      <c r="D85" s="31">
        <v>68.682000000000002</v>
      </c>
    </row>
    <row r="86" spans="1:7" x14ac:dyDescent="0.2">
      <c r="A86" s="7" t="s">
        <v>54</v>
      </c>
      <c r="C86" s="31">
        <v>1859.7628999999999</v>
      </c>
      <c r="D86" s="31">
        <v>1861.1198999999999</v>
      </c>
    </row>
    <row r="87" spans="1:7" x14ac:dyDescent="0.2">
      <c r="A87" s="7" t="s">
        <v>55</v>
      </c>
      <c r="C87" s="31">
        <v>77.442800000000005</v>
      </c>
      <c r="D87" s="31">
        <v>77.497299999999996</v>
      </c>
    </row>
    <row r="89" spans="1:7" x14ac:dyDescent="0.2">
      <c r="A89" s="7" t="s">
        <v>60</v>
      </c>
    </row>
    <row r="91" spans="1:7" x14ac:dyDescent="0.2">
      <c r="A91" s="14" t="s">
        <v>56</v>
      </c>
      <c r="D91" s="30" t="s">
        <v>63</v>
      </c>
    </row>
    <row r="93" spans="1:7" x14ac:dyDescent="0.2">
      <c r="A93" s="14" t="s">
        <v>379</v>
      </c>
      <c r="D93" s="51">
        <v>0.12257938350568801</v>
      </c>
    </row>
    <row r="95" spans="1:7" x14ac:dyDescent="0.2">
      <c r="A95" s="14" t="s">
        <v>62</v>
      </c>
      <c r="D95" s="30" t="s">
        <v>63</v>
      </c>
    </row>
    <row r="97" spans="1:9" x14ac:dyDescent="0.2">
      <c r="A97" s="62" t="s">
        <v>1089</v>
      </c>
      <c r="B97" s="63"/>
      <c r="C97" s="63"/>
      <c r="D97" s="63"/>
      <c r="E97" s="11"/>
      <c r="G97" s="62"/>
      <c r="H97" s="63"/>
      <c r="I97" s="63"/>
    </row>
    <row r="98" spans="1:9" x14ac:dyDescent="0.2">
      <c r="A98" s="62"/>
      <c r="B98" s="63"/>
      <c r="C98" s="63"/>
      <c r="D98" s="63"/>
      <c r="E98" s="11"/>
      <c r="G98" s="62"/>
      <c r="H98" s="63"/>
      <c r="I98" s="63"/>
    </row>
    <row r="99" spans="1:9" x14ac:dyDescent="0.2">
      <c r="A99" s="62" t="s">
        <v>1080</v>
      </c>
      <c r="B99" s="63"/>
      <c r="C99" s="63"/>
      <c r="D99" s="63"/>
      <c r="E99" s="11"/>
      <c r="G99" s="62"/>
      <c r="H99" s="63"/>
      <c r="I99" s="63"/>
    </row>
    <row r="100" spans="1:9" x14ac:dyDescent="0.2">
      <c r="A100" s="64"/>
      <c r="B100" s="63"/>
      <c r="C100" s="63"/>
      <c r="D100" s="63"/>
      <c r="E100" s="11"/>
      <c r="G100" s="62"/>
      <c r="H100" s="63"/>
      <c r="I100" s="63"/>
    </row>
    <row r="101" spans="1:9" x14ac:dyDescent="0.2">
      <c r="A101" s="63"/>
      <c r="B101" s="63"/>
      <c r="C101" s="63"/>
      <c r="D101" s="63"/>
      <c r="E101" s="11"/>
      <c r="G101" s="62"/>
      <c r="H101" s="63"/>
      <c r="I101" s="63"/>
    </row>
    <row r="102" spans="1:9" x14ac:dyDescent="0.2">
      <c r="A102" s="63"/>
      <c r="B102" s="63"/>
      <c r="C102" s="63"/>
      <c r="D102" s="63"/>
      <c r="E102" s="11"/>
      <c r="G102" s="62"/>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2" t="s">
        <v>1096</v>
      </c>
      <c r="B118" s="63"/>
      <c r="C118" s="63"/>
      <c r="D118" s="63"/>
      <c r="E118" s="11"/>
      <c r="G118" s="63"/>
      <c r="H118" s="63"/>
      <c r="I118" s="63"/>
    </row>
    <row r="119" spans="1:9" x14ac:dyDescent="0.2">
      <c r="A119" s="63"/>
      <c r="B119" s="63"/>
      <c r="C119" s="63"/>
      <c r="D119" s="63"/>
      <c r="E119" s="11"/>
      <c r="G119" s="63"/>
      <c r="H119" s="63"/>
      <c r="I119" s="63"/>
    </row>
    <row r="120" spans="1:9" x14ac:dyDescent="0.2">
      <c r="A120" s="62" t="s">
        <v>1081</v>
      </c>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2" t="s">
        <v>1104</v>
      </c>
      <c r="B140" s="63"/>
      <c r="C140" s="63"/>
      <c r="D140" s="63"/>
      <c r="E140" s="11"/>
      <c r="G140" s="63"/>
      <c r="H140" s="63"/>
      <c r="I140" s="63"/>
    </row>
    <row r="141" spans="1:9" x14ac:dyDescent="0.2">
      <c r="A141" s="63"/>
      <c r="B141" s="63"/>
      <c r="C141" s="63"/>
      <c r="D141" s="63"/>
      <c r="E141" s="11"/>
      <c r="G141" s="63"/>
      <c r="H141" s="63"/>
      <c r="I141" s="63"/>
    </row>
    <row r="142" spans="1:9" x14ac:dyDescent="0.2">
      <c r="A142" s="63" t="s">
        <v>1084</v>
      </c>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row r="237" spans="1:9" x14ac:dyDescent="0.2">
      <c r="A237" s="63"/>
      <c r="B237" s="63"/>
      <c r="C237" s="63"/>
      <c r="D237" s="63"/>
      <c r="E237" s="11"/>
      <c r="G237" s="63"/>
      <c r="H237" s="63"/>
      <c r="I237" s="63"/>
    </row>
    <row r="238" spans="1:9" x14ac:dyDescent="0.2">
      <c r="A238" s="63"/>
      <c r="B238" s="63"/>
      <c r="C238" s="63"/>
      <c r="D238" s="63"/>
      <c r="E238" s="11"/>
      <c r="G238" s="63"/>
      <c r="H238" s="63"/>
      <c r="I238" s="63"/>
    </row>
    <row r="239" spans="1:9" x14ac:dyDescent="0.2">
      <c r="A239" s="63"/>
      <c r="B239" s="63"/>
      <c r="C239" s="63"/>
      <c r="D239" s="63"/>
      <c r="E239" s="11"/>
      <c r="G239" s="63"/>
      <c r="H239" s="63"/>
      <c r="I239" s="63"/>
    </row>
    <row r="240" spans="1:9" x14ac:dyDescent="0.2">
      <c r="A240" s="63"/>
      <c r="B240" s="63"/>
      <c r="C240" s="63"/>
      <c r="D240" s="63"/>
      <c r="E240" s="11"/>
      <c r="G240" s="63"/>
      <c r="H240" s="63"/>
      <c r="I240" s="63"/>
    </row>
    <row r="241" spans="1:9" x14ac:dyDescent="0.2">
      <c r="A241" s="63"/>
      <c r="B241" s="63"/>
      <c r="C241" s="63"/>
      <c r="D241" s="63"/>
      <c r="E241" s="11"/>
      <c r="G241" s="63"/>
      <c r="H241" s="63"/>
      <c r="I241" s="63"/>
    </row>
    <row r="242" spans="1:9" x14ac:dyDescent="0.2">
      <c r="A242" s="63"/>
      <c r="B242" s="63"/>
      <c r="C242" s="63"/>
      <c r="D242" s="63"/>
      <c r="E242" s="11"/>
      <c r="G242" s="63"/>
      <c r="H242" s="63"/>
      <c r="I242" s="63"/>
    </row>
    <row r="243" spans="1:9" x14ac:dyDescent="0.2">
      <c r="A243" s="63"/>
      <c r="B243" s="63"/>
      <c r="C243" s="63"/>
      <c r="D243" s="63"/>
      <c r="E243" s="11"/>
      <c r="G243" s="63"/>
      <c r="H243" s="63"/>
      <c r="I243" s="63"/>
    </row>
    <row r="244" spans="1:9" x14ac:dyDescent="0.2">
      <c r="A244" s="63"/>
      <c r="B244" s="63"/>
      <c r="C244" s="63"/>
      <c r="D244" s="63"/>
      <c r="E244" s="11"/>
      <c r="G244" s="63"/>
      <c r="H244" s="63"/>
      <c r="I244" s="63"/>
    </row>
  </sheetData>
  <mergeCells count="1">
    <mergeCell ref="A1:F1"/>
  </mergeCells>
  <conditionalFormatting sqref="F2:F3">
    <cfRule type="cellIs" dxfId="41" priority="6" stopIfTrue="1" operator="between">
      <formula>0.009</formula>
      <formula>-0.009</formula>
    </cfRule>
  </conditionalFormatting>
  <conditionalFormatting sqref="F5:F133">
    <cfRule type="cellIs" dxfId="40" priority="1" stopIfTrue="1" operator="between">
      <formula>0.009</formula>
      <formula>-0.009</formula>
    </cfRule>
  </conditionalFormatting>
  <conditionalFormatting sqref="F235:F236">
    <cfRule type="cellIs" dxfId="39" priority="3" stopIfTrue="1" operator="between">
      <formula>0.009</formula>
      <formula>-0.009</formula>
    </cfRule>
  </conditionalFormatting>
  <conditionalFormatting sqref="F239:F65536">
    <cfRule type="cellIs" dxfId="38" priority="4" stopIfTrue="1" operator="between">
      <formula>0.009</formula>
      <formula>-0.009</formula>
    </cfRule>
  </conditionalFormatting>
  <conditionalFormatting sqref="G76">
    <cfRule type="cellIs" dxfId="37" priority="5"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0"/>
  <sheetViews>
    <sheetView workbookViewId="0">
      <selection sqref="A1:G1"/>
    </sheetView>
  </sheetViews>
  <sheetFormatPr defaultColWidth="9.109375" defaultRowHeight="10.199999999999999" x14ac:dyDescent="0.2"/>
  <cols>
    <col min="1" max="1" width="36.88671875" style="7" bestFit="1" customWidth="1"/>
    <col min="2" max="2" width="49"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1244</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1124</v>
      </c>
      <c r="D4" s="13" t="s">
        <v>1</v>
      </c>
      <c r="E4" s="52" t="s">
        <v>6</v>
      </c>
      <c r="F4" s="12" t="s">
        <v>3</v>
      </c>
      <c r="G4" s="12" t="s">
        <v>5</v>
      </c>
    </row>
    <row r="5" spans="1:7" x14ac:dyDescent="0.2">
      <c r="A5" s="16" t="s">
        <v>31</v>
      </c>
      <c r="B5" s="17"/>
      <c r="C5" s="17"/>
      <c r="D5" s="17"/>
      <c r="E5" s="18"/>
      <c r="F5" s="19"/>
      <c r="G5" s="18"/>
    </row>
    <row r="6" spans="1:7" x14ac:dyDescent="0.2">
      <c r="A6" s="20" t="s">
        <v>32</v>
      </c>
      <c r="B6" s="21"/>
      <c r="C6" s="21"/>
      <c r="D6" s="21"/>
      <c r="E6" s="22"/>
      <c r="F6" s="23"/>
      <c r="G6" s="22"/>
    </row>
    <row r="7" spans="1:7" x14ac:dyDescent="0.2">
      <c r="A7" s="21" t="s">
        <v>1245</v>
      </c>
      <c r="B7" s="21" t="s">
        <v>1246</v>
      </c>
      <c r="C7" s="21" t="s">
        <v>1129</v>
      </c>
      <c r="D7" s="24">
        <v>5500</v>
      </c>
      <c r="E7" s="22">
        <v>27226.897499999999</v>
      </c>
      <c r="F7" s="23">
        <v>7.1079231473995597</v>
      </c>
      <c r="G7" s="22">
        <v>5.9051</v>
      </c>
    </row>
    <row r="8" spans="1:7" x14ac:dyDescent="0.2">
      <c r="A8" s="21" t="s">
        <v>1247</v>
      </c>
      <c r="B8" s="21" t="s">
        <v>1248</v>
      </c>
      <c r="C8" s="21" t="s">
        <v>1129</v>
      </c>
      <c r="D8" s="24">
        <v>4000</v>
      </c>
      <c r="E8" s="22">
        <v>19816.64</v>
      </c>
      <c r="F8" s="23">
        <v>5.1733824670873396</v>
      </c>
      <c r="G8" s="22">
        <v>5.9250999999999996</v>
      </c>
    </row>
    <row r="9" spans="1:7" x14ac:dyDescent="0.2">
      <c r="A9" s="21" t="s">
        <v>1165</v>
      </c>
      <c r="B9" s="21" t="s">
        <v>1166</v>
      </c>
      <c r="C9" s="21" t="s">
        <v>33</v>
      </c>
      <c r="D9" s="24">
        <v>3500</v>
      </c>
      <c r="E9" s="22">
        <v>17403.137500000001</v>
      </c>
      <c r="F9" s="23">
        <v>4.5433073626412002</v>
      </c>
      <c r="G9" s="22">
        <v>5.9751000000000003</v>
      </c>
    </row>
    <row r="10" spans="1:7" x14ac:dyDescent="0.2">
      <c r="A10" s="21" t="s">
        <v>1249</v>
      </c>
      <c r="B10" s="21" t="s">
        <v>1250</v>
      </c>
      <c r="C10" s="21" t="s">
        <v>33</v>
      </c>
      <c r="D10" s="24">
        <v>2500</v>
      </c>
      <c r="E10" s="22">
        <v>11957.125</v>
      </c>
      <c r="F10" s="23">
        <v>3.1215574805704498</v>
      </c>
      <c r="G10" s="22">
        <v>6.5500999999999996</v>
      </c>
    </row>
    <row r="11" spans="1:7" x14ac:dyDescent="0.2">
      <c r="A11" s="21" t="s">
        <v>1161</v>
      </c>
      <c r="B11" s="21" t="s">
        <v>1162</v>
      </c>
      <c r="C11" s="21" t="s">
        <v>1129</v>
      </c>
      <c r="D11" s="24">
        <v>2200</v>
      </c>
      <c r="E11" s="22">
        <v>10866.284</v>
      </c>
      <c r="F11" s="23">
        <v>2.8367797531767098</v>
      </c>
      <c r="G11" s="22">
        <v>5.9099000000000004</v>
      </c>
    </row>
    <row r="12" spans="1:7" x14ac:dyDescent="0.2">
      <c r="A12" s="21" t="s">
        <v>1251</v>
      </c>
      <c r="B12" s="21" t="s">
        <v>1252</v>
      </c>
      <c r="C12" s="21" t="s">
        <v>1140</v>
      </c>
      <c r="D12" s="24">
        <v>2100</v>
      </c>
      <c r="E12" s="22">
        <v>10368.970499999999</v>
      </c>
      <c r="F12" s="23">
        <v>2.7069498253208302</v>
      </c>
      <c r="G12" s="22">
        <v>5.9132999999999996</v>
      </c>
    </row>
    <row r="13" spans="1:7" x14ac:dyDescent="0.2">
      <c r="A13" s="21" t="s">
        <v>1253</v>
      </c>
      <c r="B13" s="21" t="s">
        <v>1254</v>
      </c>
      <c r="C13" s="21" t="s">
        <v>37</v>
      </c>
      <c r="D13" s="24">
        <v>2000</v>
      </c>
      <c r="E13" s="22">
        <v>9946.7199999999993</v>
      </c>
      <c r="F13" s="23">
        <v>2.5967160352626402</v>
      </c>
      <c r="G13" s="22">
        <v>5.9252000000000002</v>
      </c>
    </row>
    <row r="14" spans="1:7" x14ac:dyDescent="0.2">
      <c r="A14" s="21" t="s">
        <v>1255</v>
      </c>
      <c r="B14" s="21" t="s">
        <v>1256</v>
      </c>
      <c r="C14" s="21" t="s">
        <v>1129</v>
      </c>
      <c r="D14" s="24">
        <v>2000</v>
      </c>
      <c r="E14" s="22">
        <v>9943.2199999999993</v>
      </c>
      <c r="F14" s="23">
        <v>2.59580231635596</v>
      </c>
      <c r="G14" s="22">
        <v>5.9551999999999996</v>
      </c>
    </row>
    <row r="15" spans="1:7" x14ac:dyDescent="0.2">
      <c r="A15" s="21" t="s">
        <v>1257</v>
      </c>
      <c r="B15" s="21" t="s">
        <v>1258</v>
      </c>
      <c r="C15" s="21" t="s">
        <v>33</v>
      </c>
      <c r="D15" s="24">
        <v>2000</v>
      </c>
      <c r="E15" s="22">
        <v>9863.91</v>
      </c>
      <c r="F15" s="23">
        <v>2.5750974459306599</v>
      </c>
      <c r="G15" s="22">
        <v>5.9950000000000001</v>
      </c>
    </row>
    <row r="16" spans="1:7" x14ac:dyDescent="0.2">
      <c r="A16" s="21" t="s">
        <v>1259</v>
      </c>
      <c r="B16" s="21" t="s">
        <v>1260</v>
      </c>
      <c r="C16" s="21" t="s">
        <v>33</v>
      </c>
      <c r="D16" s="24">
        <v>2000</v>
      </c>
      <c r="E16" s="22">
        <v>9418.58</v>
      </c>
      <c r="F16" s="23">
        <v>2.45883846287057</v>
      </c>
      <c r="G16" s="22">
        <v>6.55</v>
      </c>
    </row>
    <row r="17" spans="1:7" x14ac:dyDescent="0.2">
      <c r="A17" s="21" t="s">
        <v>1261</v>
      </c>
      <c r="B17" s="21" t="s">
        <v>1262</v>
      </c>
      <c r="C17" s="21" t="s">
        <v>1129</v>
      </c>
      <c r="D17" s="24">
        <v>1500</v>
      </c>
      <c r="E17" s="22">
        <v>7464.03</v>
      </c>
      <c r="F17" s="23">
        <v>1.9485786660005899</v>
      </c>
      <c r="G17" s="22">
        <v>6.0654000000000003</v>
      </c>
    </row>
    <row r="18" spans="1:7" x14ac:dyDescent="0.2">
      <c r="A18" s="21" t="s">
        <v>1151</v>
      </c>
      <c r="B18" s="21" t="s">
        <v>1152</v>
      </c>
      <c r="C18" s="21" t="s">
        <v>1129</v>
      </c>
      <c r="D18" s="24">
        <v>1500</v>
      </c>
      <c r="E18" s="22">
        <v>7460.04</v>
      </c>
      <c r="F18" s="23">
        <v>1.94753702644698</v>
      </c>
      <c r="G18" s="22">
        <v>5.9252000000000002</v>
      </c>
    </row>
    <row r="19" spans="1:7" x14ac:dyDescent="0.2">
      <c r="A19" s="21" t="s">
        <v>1171</v>
      </c>
      <c r="B19" s="21" t="s">
        <v>1172</v>
      </c>
      <c r="C19" s="21" t="s">
        <v>1129</v>
      </c>
      <c r="D19" s="24">
        <v>1500</v>
      </c>
      <c r="E19" s="22">
        <v>7456.2075000000004</v>
      </c>
      <c r="F19" s="23">
        <v>1.94653650424417</v>
      </c>
      <c r="G19" s="22">
        <v>5.9549000000000003</v>
      </c>
    </row>
    <row r="20" spans="1:7" x14ac:dyDescent="0.2">
      <c r="A20" s="21" t="s">
        <v>1263</v>
      </c>
      <c r="B20" s="21" t="s">
        <v>1264</v>
      </c>
      <c r="C20" s="21" t="s">
        <v>1140</v>
      </c>
      <c r="D20" s="24">
        <v>1500</v>
      </c>
      <c r="E20" s="22">
        <v>7430.8950000000004</v>
      </c>
      <c r="F20" s="23">
        <v>1.9399283585798099</v>
      </c>
      <c r="G20" s="22">
        <v>5.9550999999999998</v>
      </c>
    </row>
    <row r="21" spans="1:7" x14ac:dyDescent="0.2">
      <c r="A21" s="21" t="s">
        <v>1265</v>
      </c>
      <c r="B21" s="21" t="s">
        <v>1266</v>
      </c>
      <c r="C21" s="21" t="s">
        <v>1129</v>
      </c>
      <c r="D21" s="24">
        <v>1500</v>
      </c>
      <c r="E21" s="22">
        <v>7424.9624999999996</v>
      </c>
      <c r="F21" s="23">
        <v>1.93837960503299</v>
      </c>
      <c r="G21" s="22">
        <v>5.9499000000000004</v>
      </c>
    </row>
    <row r="22" spans="1:7" x14ac:dyDescent="0.2">
      <c r="A22" s="21" t="s">
        <v>1267</v>
      </c>
      <c r="B22" s="21" t="s">
        <v>1268</v>
      </c>
      <c r="C22" s="21" t="s">
        <v>33</v>
      </c>
      <c r="D22" s="24">
        <v>1500</v>
      </c>
      <c r="E22" s="22">
        <v>7415.67</v>
      </c>
      <c r="F22" s="23">
        <v>1.9359536813357601</v>
      </c>
      <c r="G22" s="22">
        <v>5.9298999999999999</v>
      </c>
    </row>
    <row r="23" spans="1:7" x14ac:dyDescent="0.2">
      <c r="A23" s="21" t="s">
        <v>1269</v>
      </c>
      <c r="B23" s="21" t="s">
        <v>1270</v>
      </c>
      <c r="C23" s="21" t="s">
        <v>1129</v>
      </c>
      <c r="D23" s="24">
        <v>1500</v>
      </c>
      <c r="E23" s="22">
        <v>7415.0474999999997</v>
      </c>
      <c r="F23" s="23">
        <v>1.9357911699016499</v>
      </c>
      <c r="G23" s="22">
        <v>5.89</v>
      </c>
    </row>
    <row r="24" spans="1:7" x14ac:dyDescent="0.2">
      <c r="A24" s="21" t="s">
        <v>1271</v>
      </c>
      <c r="B24" s="21" t="s">
        <v>1272</v>
      </c>
      <c r="C24" s="21" t="s">
        <v>37</v>
      </c>
      <c r="D24" s="24">
        <v>1500</v>
      </c>
      <c r="E24" s="22">
        <v>7054.5150000000003</v>
      </c>
      <c r="F24" s="23">
        <v>1.8416696379812401</v>
      </c>
      <c r="G24" s="22">
        <v>6.7199</v>
      </c>
    </row>
    <row r="25" spans="1:7" x14ac:dyDescent="0.2">
      <c r="A25" s="21" t="s">
        <v>1273</v>
      </c>
      <c r="B25" s="21" t="s">
        <v>1274</v>
      </c>
      <c r="C25" s="21" t="s">
        <v>33</v>
      </c>
      <c r="D25" s="24">
        <v>1000</v>
      </c>
      <c r="E25" s="22">
        <v>4987.665</v>
      </c>
      <c r="F25" s="23">
        <v>1.30209251733418</v>
      </c>
      <c r="G25" s="22">
        <v>6.0179</v>
      </c>
    </row>
    <row r="26" spans="1:7" x14ac:dyDescent="0.2">
      <c r="A26" s="21" t="s">
        <v>1275</v>
      </c>
      <c r="B26" s="21" t="s">
        <v>1276</v>
      </c>
      <c r="C26" s="21" t="s">
        <v>1140</v>
      </c>
      <c r="D26" s="24">
        <v>1000</v>
      </c>
      <c r="E26" s="22">
        <v>4984.2</v>
      </c>
      <c r="F26" s="23">
        <v>1.3011879356165701</v>
      </c>
      <c r="G26" s="22">
        <v>6.0898000000000003</v>
      </c>
    </row>
    <row r="27" spans="1:7" x14ac:dyDescent="0.2">
      <c r="A27" s="21" t="s">
        <v>1277</v>
      </c>
      <c r="B27" s="21" t="s">
        <v>1278</v>
      </c>
      <c r="C27" s="21" t="s">
        <v>1129</v>
      </c>
      <c r="D27" s="24">
        <v>1000</v>
      </c>
      <c r="E27" s="22">
        <v>4977.6350000000002</v>
      </c>
      <c r="F27" s="23">
        <v>1.2994740600101899</v>
      </c>
      <c r="G27" s="22">
        <v>6.0747</v>
      </c>
    </row>
    <row r="28" spans="1:7" x14ac:dyDescent="0.2">
      <c r="A28" s="21" t="s">
        <v>65</v>
      </c>
      <c r="B28" s="21" t="s">
        <v>64</v>
      </c>
      <c r="C28" s="21" t="s">
        <v>33</v>
      </c>
      <c r="D28" s="24">
        <v>1000</v>
      </c>
      <c r="E28" s="22">
        <v>4971.0749999999998</v>
      </c>
      <c r="F28" s="23">
        <v>1.2977614897165299</v>
      </c>
      <c r="G28" s="22">
        <v>5.9</v>
      </c>
    </row>
    <row r="29" spans="1:7" x14ac:dyDescent="0.2">
      <c r="A29" s="21" t="s">
        <v>1167</v>
      </c>
      <c r="B29" s="21" t="s">
        <v>1168</v>
      </c>
      <c r="C29" s="21" t="s">
        <v>1140</v>
      </c>
      <c r="D29" s="24">
        <v>1000</v>
      </c>
      <c r="E29" s="22">
        <v>4971</v>
      </c>
      <c r="F29" s="23">
        <v>1.29774191002567</v>
      </c>
      <c r="G29" s="22">
        <v>5.9154</v>
      </c>
    </row>
    <row r="30" spans="1:7" x14ac:dyDescent="0.2">
      <c r="A30" s="21" t="s">
        <v>1279</v>
      </c>
      <c r="B30" s="21" t="s">
        <v>1280</v>
      </c>
      <c r="C30" s="21" t="s">
        <v>1129</v>
      </c>
      <c r="D30" s="24">
        <v>1000</v>
      </c>
      <c r="E30" s="22">
        <v>4961.41</v>
      </c>
      <c r="F30" s="23">
        <v>1.29523832022138</v>
      </c>
      <c r="G30" s="22">
        <v>5.9149000000000003</v>
      </c>
    </row>
    <row r="31" spans="1:7" x14ac:dyDescent="0.2">
      <c r="A31" s="21" t="s">
        <v>1155</v>
      </c>
      <c r="B31" s="21" t="s">
        <v>1156</v>
      </c>
      <c r="C31" s="21" t="s">
        <v>1140</v>
      </c>
      <c r="D31" s="24">
        <v>1000</v>
      </c>
      <c r="E31" s="22">
        <v>4944.82</v>
      </c>
      <c r="F31" s="23">
        <v>1.2909072926037299</v>
      </c>
      <c r="G31" s="22">
        <v>5.9897999999999998</v>
      </c>
    </row>
    <row r="32" spans="1:7" x14ac:dyDescent="0.2">
      <c r="A32" s="21" t="s">
        <v>1281</v>
      </c>
      <c r="B32" s="21" t="s">
        <v>1282</v>
      </c>
      <c r="C32" s="21" t="s">
        <v>1140</v>
      </c>
      <c r="D32" s="24">
        <v>1000</v>
      </c>
      <c r="E32" s="22">
        <v>4942.41</v>
      </c>
      <c r="F32" s="23">
        <v>1.2902781318708501</v>
      </c>
      <c r="G32" s="22">
        <v>5.9901999999999997</v>
      </c>
    </row>
    <row r="33" spans="1:9" x14ac:dyDescent="0.2">
      <c r="A33" s="21" t="s">
        <v>1283</v>
      </c>
      <c r="B33" s="21" t="s">
        <v>1284</v>
      </c>
      <c r="C33" s="21" t="s">
        <v>1129</v>
      </c>
      <c r="D33" s="24">
        <v>1000</v>
      </c>
      <c r="E33" s="22">
        <v>4933.7550000000001</v>
      </c>
      <c r="F33" s="23">
        <v>1.28801863554591</v>
      </c>
      <c r="G33" s="22">
        <v>5.9047999999999998</v>
      </c>
    </row>
    <row r="34" spans="1:9" x14ac:dyDescent="0.2">
      <c r="A34" s="21" t="s">
        <v>1285</v>
      </c>
      <c r="B34" s="21" t="s">
        <v>1286</v>
      </c>
      <c r="C34" s="21" t="s">
        <v>1129</v>
      </c>
      <c r="D34" s="24">
        <v>1000</v>
      </c>
      <c r="E34" s="22">
        <v>4933.66</v>
      </c>
      <c r="F34" s="23">
        <v>1.2879938346041599</v>
      </c>
      <c r="G34" s="22">
        <v>5.9131999999999998</v>
      </c>
    </row>
    <row r="35" spans="1:9" x14ac:dyDescent="0.2">
      <c r="A35" s="21" t="s">
        <v>1287</v>
      </c>
      <c r="B35" s="21" t="s">
        <v>1288</v>
      </c>
      <c r="C35" s="21" t="s">
        <v>33</v>
      </c>
      <c r="D35" s="24">
        <v>1000</v>
      </c>
      <c r="E35" s="22">
        <v>4932.7550000000001</v>
      </c>
      <c r="F35" s="23">
        <v>1.2877575730011399</v>
      </c>
      <c r="G35" s="22">
        <v>5.9949000000000003</v>
      </c>
    </row>
    <row r="36" spans="1:9" x14ac:dyDescent="0.2">
      <c r="A36" s="21" t="s">
        <v>1289</v>
      </c>
      <c r="B36" s="21" t="s">
        <v>1290</v>
      </c>
      <c r="C36" s="21" t="s">
        <v>1129</v>
      </c>
      <c r="D36" s="24">
        <v>800</v>
      </c>
      <c r="E36" s="22">
        <v>3955.212</v>
      </c>
      <c r="F36" s="23">
        <v>1.0325577098041601</v>
      </c>
      <c r="G36" s="22">
        <v>5.9047999999999998</v>
      </c>
    </row>
    <row r="37" spans="1:9" x14ac:dyDescent="0.2">
      <c r="A37" s="21" t="s">
        <v>1291</v>
      </c>
      <c r="B37" s="21" t="s">
        <v>1292</v>
      </c>
      <c r="C37" s="21" t="s">
        <v>1140</v>
      </c>
      <c r="D37" s="24">
        <v>500</v>
      </c>
      <c r="E37" s="22">
        <v>2471.5625</v>
      </c>
      <c r="F37" s="23">
        <v>0.64523239579517699</v>
      </c>
      <c r="G37" s="22">
        <v>5.915</v>
      </c>
    </row>
    <row r="38" spans="1:9" x14ac:dyDescent="0.2">
      <c r="A38" s="21" t="s">
        <v>1149</v>
      </c>
      <c r="B38" s="21" t="s">
        <v>1150</v>
      </c>
      <c r="C38" s="21" t="s">
        <v>33</v>
      </c>
      <c r="D38" s="24">
        <v>500</v>
      </c>
      <c r="E38" s="22">
        <v>2467.2424999999998</v>
      </c>
      <c r="F38" s="23">
        <v>0.64410460560179394</v>
      </c>
      <c r="G38" s="22">
        <v>5.9099000000000004</v>
      </c>
    </row>
    <row r="39" spans="1:9" x14ac:dyDescent="0.2">
      <c r="A39" s="21" t="s">
        <v>1293</v>
      </c>
      <c r="B39" s="21" t="s">
        <v>1294</v>
      </c>
      <c r="C39" s="21" t="s">
        <v>1129</v>
      </c>
      <c r="D39" s="24">
        <v>100</v>
      </c>
      <c r="E39" s="22">
        <v>495.03050000000002</v>
      </c>
      <c r="F39" s="23">
        <v>0.12923392206617701</v>
      </c>
      <c r="G39" s="22">
        <v>5.9099000000000004</v>
      </c>
    </row>
    <row r="40" spans="1:9" x14ac:dyDescent="0.2">
      <c r="A40" s="20" t="s">
        <v>30</v>
      </c>
      <c r="B40" s="20"/>
      <c r="C40" s="20"/>
      <c r="D40" s="20"/>
      <c r="E40" s="25">
        <f>SUM(E6:E39)</f>
        <v>259862.28450000004</v>
      </c>
      <c r="F40" s="26">
        <f>SUM(F6:F39)</f>
        <v>67.840309279956742</v>
      </c>
      <c r="G40" s="25"/>
      <c r="H40" s="14"/>
      <c r="I40" s="14"/>
    </row>
    <row r="41" spans="1:9" x14ac:dyDescent="0.2">
      <c r="A41" s="21"/>
      <c r="B41" s="21"/>
      <c r="C41" s="21"/>
      <c r="D41" s="21"/>
      <c r="E41" s="22"/>
      <c r="F41" s="23"/>
      <c r="G41" s="22"/>
    </row>
    <row r="42" spans="1:9" x14ac:dyDescent="0.2">
      <c r="A42" s="20" t="s">
        <v>34</v>
      </c>
      <c r="B42" s="21"/>
      <c r="C42" s="21"/>
      <c r="D42" s="21"/>
      <c r="E42" s="22"/>
      <c r="F42" s="23"/>
      <c r="G42" s="22"/>
    </row>
    <row r="43" spans="1:9" x14ac:dyDescent="0.2">
      <c r="A43" s="21" t="s">
        <v>1295</v>
      </c>
      <c r="B43" s="21" t="s">
        <v>1296</v>
      </c>
      <c r="C43" s="21" t="s">
        <v>1129</v>
      </c>
      <c r="D43" s="24">
        <v>5800</v>
      </c>
      <c r="E43" s="22">
        <v>27224.968000000001</v>
      </c>
      <c r="F43" s="23">
        <v>7.1074194272194404</v>
      </c>
      <c r="G43" s="22">
        <v>7.88</v>
      </c>
    </row>
    <row r="44" spans="1:9" x14ac:dyDescent="0.2">
      <c r="A44" s="21" t="s">
        <v>1297</v>
      </c>
      <c r="B44" s="21" t="s">
        <v>1298</v>
      </c>
      <c r="C44" s="21" t="s">
        <v>1129</v>
      </c>
      <c r="D44" s="24">
        <v>2000</v>
      </c>
      <c r="E44" s="22">
        <v>9941.69</v>
      </c>
      <c r="F44" s="23">
        <v>2.59540289066247</v>
      </c>
      <c r="G44" s="22">
        <v>6.69</v>
      </c>
    </row>
    <row r="45" spans="1:9" x14ac:dyDescent="0.2">
      <c r="A45" s="21" t="s">
        <v>1299</v>
      </c>
      <c r="B45" s="21" t="s">
        <v>1300</v>
      </c>
      <c r="C45" s="21" t="s">
        <v>37</v>
      </c>
      <c r="D45" s="24">
        <v>2000</v>
      </c>
      <c r="E45" s="22">
        <v>9866.7800000000007</v>
      </c>
      <c r="F45" s="23">
        <v>2.5758466954341399</v>
      </c>
      <c r="G45" s="22">
        <v>6.4001999999999999</v>
      </c>
    </row>
    <row r="46" spans="1:9" x14ac:dyDescent="0.2">
      <c r="A46" s="21" t="s">
        <v>1301</v>
      </c>
      <c r="B46" s="21" t="s">
        <v>1302</v>
      </c>
      <c r="C46" s="21" t="s">
        <v>1129</v>
      </c>
      <c r="D46" s="24">
        <v>2000</v>
      </c>
      <c r="E46" s="22">
        <v>9731.32</v>
      </c>
      <c r="F46" s="23">
        <v>2.5404831631203</v>
      </c>
      <c r="G46" s="22">
        <v>6.9500999999999999</v>
      </c>
    </row>
    <row r="47" spans="1:9" x14ac:dyDescent="0.2">
      <c r="A47" s="21" t="s">
        <v>1303</v>
      </c>
      <c r="B47" s="21" t="s">
        <v>1304</v>
      </c>
      <c r="C47" s="21" t="s">
        <v>37</v>
      </c>
      <c r="D47" s="24">
        <v>1500</v>
      </c>
      <c r="E47" s="22">
        <v>7475.0174999999999</v>
      </c>
      <c r="F47" s="23">
        <v>1.95144709071119</v>
      </c>
      <c r="G47" s="22">
        <v>6.0994000000000002</v>
      </c>
    </row>
    <row r="48" spans="1:9" x14ac:dyDescent="0.2">
      <c r="A48" s="21" t="s">
        <v>1305</v>
      </c>
      <c r="B48" s="21" t="s">
        <v>1306</v>
      </c>
      <c r="C48" s="21" t="s">
        <v>37</v>
      </c>
      <c r="D48" s="24">
        <v>1500</v>
      </c>
      <c r="E48" s="22">
        <v>7273.23</v>
      </c>
      <c r="F48" s="23">
        <v>1.89876793245947</v>
      </c>
      <c r="G48" s="22">
        <v>7.1574999999999998</v>
      </c>
    </row>
    <row r="49" spans="1:9" x14ac:dyDescent="0.2">
      <c r="A49" s="21" t="s">
        <v>1307</v>
      </c>
      <c r="B49" s="21" t="s">
        <v>1308</v>
      </c>
      <c r="C49" s="21" t="s">
        <v>37</v>
      </c>
      <c r="D49" s="24">
        <v>1500</v>
      </c>
      <c r="E49" s="22">
        <v>7138.7325000000001</v>
      </c>
      <c r="F49" s="23">
        <v>1.86365567284497</v>
      </c>
      <c r="G49" s="22">
        <v>7.33</v>
      </c>
    </row>
    <row r="50" spans="1:9" x14ac:dyDescent="0.2">
      <c r="A50" s="21" t="s">
        <v>1309</v>
      </c>
      <c r="B50" s="21" t="s">
        <v>1310</v>
      </c>
      <c r="C50" s="21" t="s">
        <v>1129</v>
      </c>
      <c r="D50" s="24">
        <v>1000</v>
      </c>
      <c r="E50" s="22">
        <v>4956.0050000000001</v>
      </c>
      <c r="F50" s="23">
        <v>1.2938272771669299</v>
      </c>
      <c r="G50" s="22">
        <v>6.4802999999999997</v>
      </c>
    </row>
    <row r="51" spans="1:9" x14ac:dyDescent="0.2">
      <c r="A51" s="21" t="s">
        <v>1311</v>
      </c>
      <c r="B51" s="21" t="s">
        <v>1312</v>
      </c>
      <c r="C51" s="21" t="s">
        <v>33</v>
      </c>
      <c r="D51" s="24">
        <v>1000</v>
      </c>
      <c r="E51" s="22">
        <v>4939.4650000000001</v>
      </c>
      <c r="F51" s="23">
        <v>1.2895093026765201</v>
      </c>
      <c r="G51" s="22">
        <v>7.2152000000000003</v>
      </c>
    </row>
    <row r="52" spans="1:9" x14ac:dyDescent="0.2">
      <c r="A52" s="20" t="s">
        <v>30</v>
      </c>
      <c r="B52" s="20"/>
      <c r="C52" s="20"/>
      <c r="D52" s="20"/>
      <c r="E52" s="25">
        <f>SUM(E42:E51)</f>
        <v>88547.207999999999</v>
      </c>
      <c r="F52" s="26">
        <f>SUM(F42:F51)</f>
        <v>23.116359452295434</v>
      </c>
      <c r="G52" s="25"/>
      <c r="H52" s="14"/>
      <c r="I52" s="14"/>
    </row>
    <row r="53" spans="1:9" x14ac:dyDescent="0.2">
      <c r="A53" s="21"/>
      <c r="B53" s="21"/>
      <c r="C53" s="21"/>
      <c r="D53" s="21"/>
      <c r="E53" s="22"/>
      <c r="F53" s="23"/>
      <c r="G53" s="22"/>
    </row>
    <row r="54" spans="1:9" x14ac:dyDescent="0.2">
      <c r="A54" s="20" t="s">
        <v>38</v>
      </c>
      <c r="B54" s="21"/>
      <c r="C54" s="21"/>
      <c r="D54" s="21"/>
      <c r="E54" s="22"/>
      <c r="F54" s="23"/>
      <c r="G54" s="22"/>
    </row>
    <row r="55" spans="1:9" x14ac:dyDescent="0.2">
      <c r="A55" s="21" t="s">
        <v>1313</v>
      </c>
      <c r="B55" s="21" t="s">
        <v>1314</v>
      </c>
      <c r="C55" s="21" t="s">
        <v>40</v>
      </c>
      <c r="D55" s="24">
        <v>22500000</v>
      </c>
      <c r="E55" s="22">
        <v>22300.2</v>
      </c>
      <c r="F55" s="23">
        <v>5.8217469607633303</v>
      </c>
      <c r="G55" s="22">
        <v>5.1909000000000001</v>
      </c>
    </row>
    <row r="56" spans="1:9" x14ac:dyDescent="0.2">
      <c r="A56" s="21" t="s">
        <v>1315</v>
      </c>
      <c r="B56" s="21" t="s">
        <v>1316</v>
      </c>
      <c r="C56" s="21" t="s">
        <v>40</v>
      </c>
      <c r="D56" s="24">
        <v>17316500</v>
      </c>
      <c r="E56" s="22">
        <v>17264.36002</v>
      </c>
      <c r="F56" s="23">
        <v>4.5070777605563599</v>
      </c>
      <c r="G56" s="22">
        <v>5.2492000000000001</v>
      </c>
    </row>
    <row r="57" spans="1:9" x14ac:dyDescent="0.2">
      <c r="A57" s="21" t="s">
        <v>1317</v>
      </c>
      <c r="B57" s="21" t="s">
        <v>1318</v>
      </c>
      <c r="C57" s="21" t="s">
        <v>40</v>
      </c>
      <c r="D57" s="24">
        <v>5000000</v>
      </c>
      <c r="E57" s="22">
        <v>4950.7150000000001</v>
      </c>
      <c r="F57" s="23">
        <v>1.29244625630512</v>
      </c>
      <c r="G57" s="22">
        <v>5.1909000000000001</v>
      </c>
    </row>
    <row r="58" spans="1:9" x14ac:dyDescent="0.2">
      <c r="A58" s="21" t="s">
        <v>1197</v>
      </c>
      <c r="B58" s="21" t="s">
        <v>1198</v>
      </c>
      <c r="C58" s="21" t="s">
        <v>40</v>
      </c>
      <c r="D58" s="24">
        <v>2500000</v>
      </c>
      <c r="E58" s="22">
        <v>2489.98</v>
      </c>
      <c r="F58" s="23">
        <v>0.65004051521338302</v>
      </c>
      <c r="G58" s="22">
        <v>5.2464000000000004</v>
      </c>
    </row>
    <row r="59" spans="1:9" x14ac:dyDescent="0.2">
      <c r="A59" s="21" t="s">
        <v>1319</v>
      </c>
      <c r="B59" s="21" t="s">
        <v>1320</v>
      </c>
      <c r="C59" s="21" t="s">
        <v>40</v>
      </c>
      <c r="D59" s="24">
        <v>2000000</v>
      </c>
      <c r="E59" s="22">
        <v>1999.7080000000001</v>
      </c>
      <c r="F59" s="23">
        <v>0.52204885926646905</v>
      </c>
      <c r="G59" s="22">
        <v>5.3479999999999999</v>
      </c>
    </row>
    <row r="60" spans="1:9" x14ac:dyDescent="0.2">
      <c r="A60" s="21" t="s">
        <v>67</v>
      </c>
      <c r="B60" s="21" t="s">
        <v>66</v>
      </c>
      <c r="C60" s="21" t="s">
        <v>40</v>
      </c>
      <c r="D60" s="24">
        <v>1000000</v>
      </c>
      <c r="E60" s="22">
        <v>1000</v>
      </c>
      <c r="F60" s="23">
        <v>0.26106254476476998</v>
      </c>
      <c r="G60" s="22">
        <v>5.2845000000000004</v>
      </c>
    </row>
    <row r="61" spans="1:9" x14ac:dyDescent="0.2">
      <c r="A61" s="21" t="s">
        <v>1199</v>
      </c>
      <c r="B61" s="21" t="s">
        <v>1200</v>
      </c>
      <c r="C61" s="21" t="s">
        <v>40</v>
      </c>
      <c r="D61" s="24">
        <v>100000</v>
      </c>
      <c r="E61" s="22">
        <v>99.799000000000007</v>
      </c>
      <c r="F61" s="23">
        <v>2.6053780904979298E-2</v>
      </c>
      <c r="G61" s="22">
        <v>5.2508999999999997</v>
      </c>
    </row>
    <row r="62" spans="1:9" x14ac:dyDescent="0.2">
      <c r="A62" s="20" t="s">
        <v>30</v>
      </c>
      <c r="B62" s="20"/>
      <c r="C62" s="20"/>
      <c r="D62" s="20"/>
      <c r="E62" s="25">
        <f>SUM(E54:E61)</f>
        <v>50104.762020000002</v>
      </c>
      <c r="F62" s="26">
        <f>SUM(F54:F61)</f>
        <v>13.080476677774412</v>
      </c>
      <c r="G62" s="25"/>
      <c r="H62" s="14"/>
      <c r="I62" s="14"/>
    </row>
    <row r="63" spans="1:9" x14ac:dyDescent="0.2">
      <c r="A63" s="21"/>
      <c r="B63" s="21"/>
      <c r="C63" s="21"/>
      <c r="D63" s="21"/>
      <c r="E63" s="22"/>
      <c r="F63" s="23"/>
      <c r="G63" s="22"/>
    </row>
    <row r="64" spans="1:9" x14ac:dyDescent="0.2">
      <c r="A64" s="20" t="s">
        <v>39</v>
      </c>
      <c r="B64" s="21"/>
      <c r="C64" s="21"/>
      <c r="D64" s="21"/>
      <c r="E64" s="22"/>
      <c r="F64" s="23"/>
      <c r="G64" s="22"/>
    </row>
    <row r="65" spans="1:9" x14ac:dyDescent="0.2">
      <c r="A65" s="21" t="s">
        <v>1321</v>
      </c>
      <c r="B65" s="21" t="s">
        <v>1322</v>
      </c>
      <c r="C65" s="21" t="s">
        <v>40</v>
      </c>
      <c r="D65" s="24">
        <v>2860000</v>
      </c>
      <c r="E65" s="22">
        <v>2947.2125222</v>
      </c>
      <c r="F65" s="23">
        <v>0.76940680100812897</v>
      </c>
      <c r="G65" s="22">
        <v>5.5587499999999999</v>
      </c>
    </row>
    <row r="66" spans="1:9" x14ac:dyDescent="0.2">
      <c r="A66" s="21" t="s">
        <v>1323</v>
      </c>
      <c r="B66" s="21" t="s">
        <v>1324</v>
      </c>
      <c r="C66" s="21" t="s">
        <v>40</v>
      </c>
      <c r="D66" s="24">
        <v>2000000</v>
      </c>
      <c r="E66" s="22">
        <v>2076.1453332999999</v>
      </c>
      <c r="F66" s="23">
        <v>0.54200378401280003</v>
      </c>
      <c r="G66" s="22">
        <v>5.5139500000000004</v>
      </c>
    </row>
    <row r="67" spans="1:9" x14ac:dyDescent="0.2">
      <c r="A67" s="21" t="s">
        <v>1325</v>
      </c>
      <c r="B67" s="21" t="s">
        <v>1326</v>
      </c>
      <c r="C67" s="21" t="s">
        <v>40</v>
      </c>
      <c r="D67" s="24">
        <v>500000</v>
      </c>
      <c r="E67" s="22">
        <v>508.38261110000002</v>
      </c>
      <c r="F67" s="23">
        <v>0.132719658167925</v>
      </c>
      <c r="G67" s="22">
        <v>5.8483992300000001</v>
      </c>
    </row>
    <row r="68" spans="1:9" x14ac:dyDescent="0.2">
      <c r="A68" s="20" t="s">
        <v>30</v>
      </c>
      <c r="B68" s="20"/>
      <c r="C68" s="20"/>
      <c r="D68" s="20"/>
      <c r="E68" s="25">
        <f>SUM(E65:E67)</f>
        <v>5531.7404666000002</v>
      </c>
      <c r="F68" s="26">
        <f>SUM(F65:F67)</f>
        <v>1.4441302431888541</v>
      </c>
      <c r="G68" s="25"/>
      <c r="H68" s="14"/>
      <c r="I68" s="14"/>
    </row>
    <row r="69" spans="1:9" x14ac:dyDescent="0.2">
      <c r="A69" s="21"/>
      <c r="B69" s="21"/>
      <c r="C69" s="21"/>
      <c r="D69" s="21"/>
      <c r="E69" s="22"/>
      <c r="F69" s="23"/>
      <c r="G69" s="22"/>
    </row>
    <row r="70" spans="1:9" x14ac:dyDescent="0.2">
      <c r="A70" s="20" t="s">
        <v>1207</v>
      </c>
      <c r="B70" s="21"/>
      <c r="C70" s="21"/>
      <c r="D70" s="21"/>
      <c r="E70" s="22"/>
      <c r="F70" s="23"/>
      <c r="G70" s="22"/>
    </row>
    <row r="71" spans="1:9" x14ac:dyDescent="0.2">
      <c r="A71" s="21" t="s">
        <v>1208</v>
      </c>
      <c r="B71" s="21" t="s">
        <v>1209</v>
      </c>
      <c r="C71" s="21" t="s">
        <v>1210</v>
      </c>
      <c r="D71" s="24">
        <v>8236.3259999999991</v>
      </c>
      <c r="E71" s="22">
        <v>951.60799919999999</v>
      </c>
      <c r="F71" s="23">
        <v>0.248429205889663</v>
      </c>
      <c r="G71" s="22">
        <v>5.49</v>
      </c>
    </row>
    <row r="72" spans="1:9" x14ac:dyDescent="0.2">
      <c r="A72" s="20" t="s">
        <v>30</v>
      </c>
      <c r="B72" s="20"/>
      <c r="C72" s="20"/>
      <c r="D72" s="20"/>
      <c r="E72" s="25">
        <f>SUM(E71:E71)</f>
        <v>951.60799919999999</v>
      </c>
      <c r="F72" s="26">
        <f>SUM(F71:F71)</f>
        <v>0.248429205889663</v>
      </c>
      <c r="G72" s="25"/>
      <c r="H72" s="14"/>
      <c r="I72" s="14"/>
    </row>
    <row r="73" spans="1:9" x14ac:dyDescent="0.2">
      <c r="A73" s="21"/>
      <c r="B73" s="21"/>
      <c r="C73" s="21"/>
      <c r="D73" s="21"/>
      <c r="E73" s="22"/>
      <c r="F73" s="23"/>
      <c r="G73" s="22"/>
    </row>
    <row r="74" spans="1:9" x14ac:dyDescent="0.2">
      <c r="A74" s="20" t="s">
        <v>42</v>
      </c>
      <c r="B74" s="20"/>
      <c r="C74" s="20"/>
      <c r="D74" s="20"/>
      <c r="E74" s="25">
        <f>E40+E52+E62+E68+E72</f>
        <v>404997.60298580007</v>
      </c>
      <c r="F74" s="26">
        <f>F40+F52+F62+F68+F72</f>
        <v>105.72970485910511</v>
      </c>
      <c r="G74" s="25"/>
      <c r="H74" s="14"/>
      <c r="I74" s="14"/>
    </row>
    <row r="75" spans="1:9" x14ac:dyDescent="0.2">
      <c r="A75" s="20"/>
      <c r="B75" s="20"/>
      <c r="C75" s="20"/>
      <c r="D75" s="20"/>
      <c r="E75" s="25"/>
      <c r="F75" s="26"/>
      <c r="G75" s="25"/>
      <c r="H75" s="14"/>
      <c r="I75" s="14"/>
    </row>
    <row r="76" spans="1:9" x14ac:dyDescent="0.2">
      <c r="A76" s="20" t="s">
        <v>44</v>
      </c>
      <c r="B76" s="20"/>
      <c r="C76" s="20"/>
      <c r="D76" s="20"/>
      <c r="E76" s="25">
        <f>E78-(E40+E52+E62+E68+E72)</f>
        <v>-21947.632757000043</v>
      </c>
      <c r="F76" s="26">
        <f>F78-(F40+F52+F62+F68+F72)</f>
        <v>-5.7297048591051123</v>
      </c>
      <c r="G76" s="25"/>
      <c r="H76" s="14"/>
      <c r="I76" s="14"/>
    </row>
    <row r="77" spans="1:9" x14ac:dyDescent="0.2">
      <c r="A77" s="20"/>
      <c r="B77" s="20"/>
      <c r="C77" s="20"/>
      <c r="D77" s="20"/>
      <c r="E77" s="25"/>
      <c r="F77" s="26"/>
      <c r="G77" s="25"/>
      <c r="H77" s="14"/>
      <c r="I77" s="14"/>
    </row>
    <row r="78" spans="1:9" x14ac:dyDescent="0.2">
      <c r="A78" s="27" t="s">
        <v>43</v>
      </c>
      <c r="B78" s="27"/>
      <c r="C78" s="27"/>
      <c r="D78" s="27"/>
      <c r="E78" s="28">
        <v>383049.97022880003</v>
      </c>
      <c r="F78" s="29">
        <v>100</v>
      </c>
      <c r="G78" s="28"/>
      <c r="H78" s="14"/>
      <c r="I78" s="14"/>
    </row>
    <row r="80" spans="1:9" x14ac:dyDescent="0.2">
      <c r="A80" s="14" t="s">
        <v>45</v>
      </c>
    </row>
    <row r="81" spans="1:4" x14ac:dyDescent="0.2">
      <c r="A81" s="14" t="s">
        <v>46</v>
      </c>
    </row>
    <row r="82" spans="1:4" x14ac:dyDescent="0.2">
      <c r="A82" s="14" t="s">
        <v>1211</v>
      </c>
    </row>
    <row r="83" spans="1:4" x14ac:dyDescent="0.2">
      <c r="A83" s="14"/>
    </row>
    <row r="84" spans="1:4" x14ac:dyDescent="0.2">
      <c r="A84" s="14" t="s">
        <v>1327</v>
      </c>
    </row>
    <row r="85" spans="1:4" x14ac:dyDescent="0.2">
      <c r="A85" s="14" t="s">
        <v>1328</v>
      </c>
    </row>
    <row r="87" spans="1:4" x14ac:dyDescent="0.2">
      <c r="A87" s="14" t="s">
        <v>47</v>
      </c>
    </row>
    <row r="88" spans="1:4" x14ac:dyDescent="0.2">
      <c r="A88" s="14" t="s">
        <v>48</v>
      </c>
    </row>
    <row r="89" spans="1:4" x14ac:dyDescent="0.2">
      <c r="A89" s="14" t="s">
        <v>49</v>
      </c>
      <c r="B89" s="14"/>
      <c r="C89" s="30" t="s">
        <v>51</v>
      </c>
      <c r="D89" s="14" t="s">
        <v>50</v>
      </c>
    </row>
    <row r="90" spans="1:4" x14ac:dyDescent="0.2">
      <c r="A90" s="7" t="s">
        <v>1329</v>
      </c>
      <c r="C90" s="31">
        <v>50.291600000000003</v>
      </c>
      <c r="D90" s="31">
        <v>51.806699999999999</v>
      </c>
    </row>
    <row r="91" spans="1:4" x14ac:dyDescent="0.2">
      <c r="A91" s="7" t="s">
        <v>1330</v>
      </c>
      <c r="C91" s="31">
        <v>10.1027</v>
      </c>
      <c r="D91" s="31">
        <v>10.102499999999999</v>
      </c>
    </row>
    <row r="92" spans="1:4" x14ac:dyDescent="0.2">
      <c r="A92" s="7" t="s">
        <v>1331</v>
      </c>
      <c r="C92" s="31">
        <v>10.0898</v>
      </c>
      <c r="D92" s="31">
        <v>10.095599999999999</v>
      </c>
    </row>
    <row r="93" spans="1:4" x14ac:dyDescent="0.2">
      <c r="A93" s="7" t="s">
        <v>1332</v>
      </c>
      <c r="C93" s="31">
        <v>10.551600000000001</v>
      </c>
      <c r="D93" s="31">
        <v>10.5047</v>
      </c>
    </row>
    <row r="94" spans="1:4" x14ac:dyDescent="0.2">
      <c r="A94" s="7" t="s">
        <v>1333</v>
      </c>
      <c r="C94" s="31">
        <v>11.068</v>
      </c>
      <c r="D94" s="31">
        <v>11.088699999999999</v>
      </c>
    </row>
    <row r="95" spans="1:4" x14ac:dyDescent="0.2">
      <c r="A95" s="7" t="s">
        <v>1334</v>
      </c>
      <c r="C95" s="31">
        <v>51.963099999999997</v>
      </c>
      <c r="D95" s="31">
        <v>53.570599999999999</v>
      </c>
    </row>
    <row r="96" spans="1:4" x14ac:dyDescent="0.2">
      <c r="A96" s="7" t="s">
        <v>1335</v>
      </c>
      <c r="C96" s="31">
        <v>10.1135</v>
      </c>
      <c r="D96" s="31">
        <v>10.113300000000001</v>
      </c>
    </row>
    <row r="97" spans="1:4" x14ac:dyDescent="0.2">
      <c r="A97" s="7" t="s">
        <v>1336</v>
      </c>
      <c r="C97" s="31">
        <v>10.100199999999999</v>
      </c>
      <c r="D97" s="31">
        <v>10.1061</v>
      </c>
    </row>
    <row r="98" spans="1:4" x14ac:dyDescent="0.2">
      <c r="A98" s="7" t="s">
        <v>1337</v>
      </c>
      <c r="C98" s="31">
        <v>10.9663</v>
      </c>
      <c r="D98" s="31">
        <v>10.9099</v>
      </c>
    </row>
    <row r="99" spans="1:4" x14ac:dyDescent="0.2">
      <c r="A99" s="7" t="s">
        <v>1338</v>
      </c>
      <c r="C99" s="31">
        <v>11.6008</v>
      </c>
      <c r="D99" s="31">
        <v>11.622199999999999</v>
      </c>
    </row>
    <row r="101" spans="1:4" x14ac:dyDescent="0.2">
      <c r="A101" s="14" t="s">
        <v>56</v>
      </c>
    </row>
    <row r="102" spans="1:4" x14ac:dyDescent="0.2">
      <c r="A102" s="107" t="s">
        <v>57</v>
      </c>
      <c r="B102" s="108"/>
      <c r="C102" s="32" t="s">
        <v>58</v>
      </c>
    </row>
    <row r="103" spans="1:4" x14ac:dyDescent="0.2">
      <c r="A103" s="103" t="s">
        <v>1330</v>
      </c>
      <c r="B103" s="104"/>
      <c r="C103" s="33">
        <v>0.29982308000000002</v>
      </c>
    </row>
    <row r="104" spans="1:4" x14ac:dyDescent="0.2">
      <c r="A104" s="103" t="s">
        <v>1331</v>
      </c>
      <c r="B104" s="104"/>
      <c r="C104" s="33">
        <v>0.29379972999999998</v>
      </c>
    </row>
    <row r="105" spans="1:4" x14ac:dyDescent="0.2">
      <c r="A105" s="103" t="s">
        <v>1332</v>
      </c>
      <c r="B105" s="104"/>
      <c r="C105" s="33">
        <v>0.36</v>
      </c>
    </row>
    <row r="106" spans="1:4" x14ac:dyDescent="0.2">
      <c r="A106" s="103" t="s">
        <v>1333</v>
      </c>
      <c r="B106" s="104"/>
      <c r="C106" s="33">
        <v>0.31</v>
      </c>
    </row>
    <row r="107" spans="1:4" x14ac:dyDescent="0.2">
      <c r="A107" s="103" t="s">
        <v>1335</v>
      </c>
      <c r="B107" s="104"/>
      <c r="C107" s="33">
        <v>0.30884455999999999</v>
      </c>
    </row>
    <row r="108" spans="1:4" x14ac:dyDescent="0.2">
      <c r="A108" s="103" t="s">
        <v>1336</v>
      </c>
      <c r="B108" s="104"/>
      <c r="C108" s="33">
        <v>0.30169821000000002</v>
      </c>
    </row>
    <row r="109" spans="1:4" x14ac:dyDescent="0.2">
      <c r="A109" s="103" t="s">
        <v>1337</v>
      </c>
      <c r="B109" s="104"/>
      <c r="C109" s="33">
        <v>0.39</v>
      </c>
    </row>
    <row r="110" spans="1:4" x14ac:dyDescent="0.2">
      <c r="A110" s="103" t="s">
        <v>1338</v>
      </c>
      <c r="B110" s="104"/>
      <c r="C110" s="33">
        <v>0.33500000000000002</v>
      </c>
    </row>
    <row r="111" spans="1:4" x14ac:dyDescent="0.2">
      <c r="A111" s="7" t="s">
        <v>59</v>
      </c>
    </row>
    <row r="112" spans="1:4" x14ac:dyDescent="0.2">
      <c r="A112" s="7" t="s">
        <v>60</v>
      </c>
    </row>
    <row r="114" spans="1:9" x14ac:dyDescent="0.2">
      <c r="A114" s="14" t="s">
        <v>1229</v>
      </c>
      <c r="D114" s="34">
        <v>0.27813883997928301</v>
      </c>
      <c r="E114" s="10" t="s">
        <v>61</v>
      </c>
    </row>
    <row r="116" spans="1:9" x14ac:dyDescent="0.2">
      <c r="A116" s="14" t="s">
        <v>62</v>
      </c>
      <c r="D116" s="30" t="s">
        <v>63</v>
      </c>
    </row>
    <row r="118" spans="1:9" x14ac:dyDescent="0.2">
      <c r="A118" s="62" t="s">
        <v>1230</v>
      </c>
      <c r="B118" s="63"/>
      <c r="C118" s="63"/>
      <c r="D118" s="63"/>
      <c r="E118" s="11"/>
      <c r="G118" s="11"/>
      <c r="H118" s="63"/>
      <c r="I118" s="63"/>
    </row>
    <row r="119" spans="1:9" x14ac:dyDescent="0.2">
      <c r="A119" s="63"/>
      <c r="B119" s="63"/>
      <c r="C119" s="63"/>
      <c r="D119" s="63"/>
      <c r="E119" s="11"/>
      <c r="G119" s="11"/>
      <c r="H119" s="63"/>
      <c r="I119" s="63"/>
    </row>
    <row r="120" spans="1:9" x14ac:dyDescent="0.2">
      <c r="A120" s="62" t="s">
        <v>1080</v>
      </c>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11"/>
      <c r="H123" s="63"/>
      <c r="I123" s="63"/>
    </row>
    <row r="124" spans="1:9" x14ac:dyDescent="0.2">
      <c r="A124" s="63"/>
      <c r="B124" s="63"/>
      <c r="C124" s="63"/>
      <c r="D124" s="63"/>
      <c r="E124" s="11"/>
      <c r="G124" s="11"/>
      <c r="H124" s="63"/>
      <c r="I124" s="63"/>
    </row>
    <row r="125" spans="1:9" x14ac:dyDescent="0.2">
      <c r="A125" s="63"/>
      <c r="B125" s="63"/>
      <c r="C125" s="63"/>
      <c r="D125" s="63"/>
      <c r="E125" s="11"/>
      <c r="G125" s="11"/>
      <c r="H125" s="63"/>
      <c r="I125" s="63"/>
    </row>
    <row r="126" spans="1:9" x14ac:dyDescent="0.2">
      <c r="A126" s="63"/>
      <c r="B126" s="63"/>
      <c r="C126" s="63"/>
      <c r="D126" s="63"/>
      <c r="E126" s="11"/>
      <c r="G126" s="11"/>
      <c r="H126" s="63"/>
      <c r="I126" s="63"/>
    </row>
    <row r="127" spans="1:9" x14ac:dyDescent="0.2">
      <c r="A127" s="63"/>
      <c r="B127" s="63"/>
      <c r="C127" s="63"/>
      <c r="D127" s="63"/>
      <c r="E127" s="11"/>
      <c r="G127" s="11"/>
      <c r="H127" s="63"/>
      <c r="I127" s="63"/>
    </row>
    <row r="128" spans="1:9" x14ac:dyDescent="0.2">
      <c r="A128" s="63"/>
      <c r="B128" s="63"/>
      <c r="C128" s="63"/>
      <c r="D128" s="63"/>
      <c r="E128" s="11"/>
      <c r="G128" s="11"/>
      <c r="H128" s="63"/>
      <c r="I128" s="63"/>
    </row>
    <row r="129" spans="1:9" x14ac:dyDescent="0.2">
      <c r="A129" s="63"/>
      <c r="B129" s="63"/>
      <c r="C129" s="63"/>
      <c r="D129" s="63"/>
      <c r="E129" s="11"/>
      <c r="G129" s="11"/>
      <c r="H129" s="63"/>
      <c r="I129" s="63"/>
    </row>
    <row r="130" spans="1:9" x14ac:dyDescent="0.2">
      <c r="A130" s="63"/>
      <c r="B130" s="63"/>
      <c r="C130" s="63"/>
      <c r="D130" s="63"/>
      <c r="E130" s="11"/>
      <c r="G130" s="11"/>
      <c r="H130" s="63"/>
      <c r="I130" s="63"/>
    </row>
    <row r="131" spans="1:9" x14ac:dyDescent="0.2">
      <c r="A131" s="63"/>
      <c r="B131" s="63"/>
      <c r="C131" s="63"/>
      <c r="D131" s="63"/>
      <c r="E131" s="11"/>
      <c r="G131" s="11"/>
      <c r="H131" s="63"/>
      <c r="I131" s="63"/>
    </row>
    <row r="132" spans="1:9" x14ac:dyDescent="0.2">
      <c r="A132" s="63"/>
      <c r="B132" s="63"/>
      <c r="C132" s="63"/>
      <c r="D132" s="63"/>
      <c r="E132" s="11"/>
      <c r="G132" s="11"/>
      <c r="H132" s="63"/>
      <c r="I132" s="63"/>
    </row>
    <row r="133" spans="1:9" x14ac:dyDescent="0.2">
      <c r="A133" s="63"/>
      <c r="B133" s="63"/>
      <c r="C133" s="63"/>
      <c r="D133" s="63"/>
      <c r="E133" s="11"/>
      <c r="G133" s="11"/>
      <c r="H133" s="63"/>
      <c r="I133" s="63"/>
    </row>
    <row r="134" spans="1:9" x14ac:dyDescent="0.2">
      <c r="A134" s="62"/>
      <c r="B134" s="63"/>
      <c r="C134" s="63"/>
      <c r="D134" s="63"/>
      <c r="E134" s="11"/>
      <c r="G134" s="11"/>
      <c r="H134" s="63"/>
      <c r="I134" s="63"/>
    </row>
    <row r="135" spans="1:9" x14ac:dyDescent="0.2">
      <c r="A135" s="63"/>
      <c r="B135" s="63"/>
      <c r="C135" s="63"/>
      <c r="D135" s="63"/>
      <c r="E135" s="11"/>
      <c r="G135" s="11"/>
      <c r="H135" s="63"/>
      <c r="I135" s="63"/>
    </row>
    <row r="136" spans="1:9" x14ac:dyDescent="0.2">
      <c r="A136" s="62" t="s">
        <v>1339</v>
      </c>
      <c r="B136" s="63"/>
      <c r="C136" s="63"/>
      <c r="D136" s="63"/>
      <c r="E136" s="11"/>
      <c r="G136" s="11"/>
      <c r="H136" s="63"/>
      <c r="I136" s="63"/>
    </row>
    <row r="137" spans="1:9" x14ac:dyDescent="0.2">
      <c r="A137" s="63"/>
      <c r="B137" s="63"/>
      <c r="C137" s="63"/>
      <c r="D137" s="63"/>
      <c r="E137" s="11"/>
      <c r="G137" s="11"/>
      <c r="H137" s="63"/>
      <c r="I137" s="63"/>
    </row>
    <row r="138" spans="1:9" x14ac:dyDescent="0.2">
      <c r="A138" s="62" t="s">
        <v>1553</v>
      </c>
      <c r="B138" s="63"/>
      <c r="C138" s="63"/>
      <c r="D138" s="63"/>
      <c r="E138" s="11"/>
      <c r="G138" s="11"/>
      <c r="H138" s="63"/>
      <c r="I138" s="63"/>
    </row>
    <row r="139" spans="1:9" x14ac:dyDescent="0.2">
      <c r="A139" s="63"/>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3"/>
      <c r="B143" s="63"/>
      <c r="C143" s="63"/>
      <c r="D143" s="63"/>
      <c r="E143" s="11"/>
      <c r="G143" s="11"/>
      <c r="H143" s="63"/>
      <c r="I143" s="63"/>
    </row>
    <row r="144" spans="1:9" x14ac:dyDescent="0.2">
      <c r="A144" s="63"/>
      <c r="B144" s="63"/>
      <c r="C144" s="63"/>
      <c r="D144" s="63"/>
      <c r="E144" s="11"/>
      <c r="G144" s="11"/>
      <c r="H144" s="63"/>
      <c r="I144" s="63"/>
    </row>
    <row r="145" spans="1:9" x14ac:dyDescent="0.2">
      <c r="A145" s="63"/>
      <c r="B145" s="63"/>
      <c r="C145" s="63"/>
      <c r="D145" s="63"/>
      <c r="E145" s="11"/>
      <c r="G145" s="11"/>
      <c r="H145" s="63"/>
      <c r="I145" s="63"/>
    </row>
    <row r="146" spans="1:9" x14ac:dyDescent="0.2">
      <c r="A146" s="63"/>
      <c r="B146" s="63"/>
      <c r="C146" s="63"/>
      <c r="D146" s="63"/>
      <c r="E146" s="11"/>
      <c r="G146" s="11"/>
      <c r="H146" s="63"/>
      <c r="I146" s="63"/>
    </row>
    <row r="147" spans="1:9" x14ac:dyDescent="0.2">
      <c r="A147" s="63"/>
      <c r="B147" s="63"/>
      <c r="C147" s="63"/>
      <c r="D147" s="63"/>
      <c r="E147" s="11"/>
      <c r="G147" s="11"/>
      <c r="H147" s="63"/>
      <c r="I147" s="63"/>
    </row>
    <row r="148" spans="1:9" x14ac:dyDescent="0.2">
      <c r="A148" s="63"/>
      <c r="B148" s="63"/>
      <c r="C148" s="63"/>
      <c r="D148" s="63"/>
      <c r="E148" s="11"/>
      <c r="G148" s="11"/>
      <c r="H148" s="63"/>
      <c r="I148" s="63"/>
    </row>
    <row r="149" spans="1:9" x14ac:dyDescent="0.2">
      <c r="A149" s="63"/>
      <c r="B149" s="63"/>
      <c r="C149" s="63"/>
      <c r="D149" s="63"/>
      <c r="E149" s="11"/>
      <c r="G149" s="11"/>
      <c r="H149" s="63"/>
      <c r="I149" s="63"/>
    </row>
    <row r="150" spans="1:9" x14ac:dyDescent="0.2">
      <c r="A150" s="63"/>
      <c r="B150" s="63"/>
      <c r="C150" s="63"/>
      <c r="D150" s="63"/>
      <c r="E150" s="11"/>
      <c r="G150" s="11"/>
      <c r="H150" s="63"/>
      <c r="I150" s="63"/>
    </row>
    <row r="151" spans="1:9" x14ac:dyDescent="0.2">
      <c r="A151" s="63"/>
      <c r="B151" s="63"/>
      <c r="C151" s="63"/>
      <c r="D151" s="63"/>
      <c r="E151" s="11"/>
      <c r="G151" s="11"/>
      <c r="H151" s="63"/>
      <c r="I151" s="63"/>
    </row>
    <row r="152" spans="1:9" x14ac:dyDescent="0.2">
      <c r="A152" s="62" t="s">
        <v>1340</v>
      </c>
      <c r="B152" s="63"/>
      <c r="C152" s="63"/>
      <c r="D152" s="63"/>
      <c r="E152" s="11"/>
      <c r="G152" s="11"/>
      <c r="H152" s="63"/>
      <c r="I152" s="63"/>
    </row>
    <row r="153" spans="1:9" x14ac:dyDescent="0.2">
      <c r="A153" s="63"/>
      <c r="B153" s="63"/>
      <c r="C153" s="63"/>
      <c r="D153" s="63"/>
      <c r="E153" s="11"/>
      <c r="G153" s="11"/>
      <c r="H153" s="63"/>
      <c r="I153" s="63"/>
    </row>
    <row r="154" spans="1:9" x14ac:dyDescent="0.2">
      <c r="A154" s="63"/>
      <c r="B154" s="63"/>
      <c r="C154" s="63"/>
      <c r="D154" s="63"/>
      <c r="E154" s="11"/>
      <c r="G154" s="11"/>
      <c r="H154" s="63"/>
      <c r="I154" s="63"/>
    </row>
    <row r="155" spans="1:9" x14ac:dyDescent="0.2">
      <c r="A155" s="63" t="s">
        <v>1084</v>
      </c>
      <c r="B155" s="63"/>
      <c r="C155" s="63"/>
      <c r="D155" s="63"/>
      <c r="E155" s="11"/>
      <c r="G155" s="11"/>
      <c r="H155" s="63"/>
      <c r="I155" s="63"/>
    </row>
    <row r="158" spans="1:9" x14ac:dyDescent="0.2">
      <c r="A158" s="63"/>
    </row>
    <row r="159" spans="1:9" x14ac:dyDescent="0.2">
      <c r="A159" s="63"/>
    </row>
    <row r="160" spans="1:9" x14ac:dyDescent="0.2">
      <c r="A160" s="64"/>
    </row>
  </sheetData>
  <mergeCells count="10">
    <mergeCell ref="A107:B107"/>
    <mergeCell ref="A108:B108"/>
    <mergeCell ref="A109:B109"/>
    <mergeCell ref="A110:B110"/>
    <mergeCell ref="A1:G1"/>
    <mergeCell ref="A102:B102"/>
    <mergeCell ref="A103:B103"/>
    <mergeCell ref="A104:B104"/>
    <mergeCell ref="A105:B105"/>
    <mergeCell ref="A106:B106"/>
  </mergeCells>
  <conditionalFormatting sqref="F2:F3">
    <cfRule type="cellIs" dxfId="114" priority="2" stopIfTrue="1" operator="between">
      <formula>0.009</formula>
      <formula>-0.009</formula>
    </cfRule>
  </conditionalFormatting>
  <conditionalFormatting sqref="F5:F65536">
    <cfRule type="cellIs" dxfId="11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61"/>
  <sheetViews>
    <sheetView workbookViewId="0">
      <selection sqref="A1:F1"/>
    </sheetView>
  </sheetViews>
  <sheetFormatPr defaultColWidth="9.109375" defaultRowHeight="10.199999999999999" x14ac:dyDescent="0.2"/>
  <cols>
    <col min="1" max="1" width="40.5546875" style="7" bestFit="1" customWidth="1"/>
    <col min="2" max="2" width="33.8867187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1052</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158</v>
      </c>
      <c r="B7" s="21" t="s">
        <v>157</v>
      </c>
      <c r="C7" s="21" t="s">
        <v>159</v>
      </c>
      <c r="D7" s="24">
        <v>3600000</v>
      </c>
      <c r="E7" s="22">
        <v>11863.8</v>
      </c>
      <c r="F7" s="23">
        <v>4.9396045583323103</v>
      </c>
    </row>
    <row r="8" spans="1:6" x14ac:dyDescent="0.2">
      <c r="A8" s="21" t="s">
        <v>140</v>
      </c>
      <c r="B8" s="21" t="s">
        <v>139</v>
      </c>
      <c r="C8" s="21" t="s">
        <v>141</v>
      </c>
      <c r="D8" s="24">
        <v>720276</v>
      </c>
      <c r="E8" s="22">
        <v>11635.3385</v>
      </c>
      <c r="F8" s="23">
        <v>4.84448246702906</v>
      </c>
    </row>
    <row r="9" spans="1:6" x14ac:dyDescent="0.2">
      <c r="A9" s="21" t="s">
        <v>126</v>
      </c>
      <c r="B9" s="21" t="s">
        <v>125</v>
      </c>
      <c r="C9" s="21" t="s">
        <v>127</v>
      </c>
      <c r="D9" s="24">
        <v>1140000</v>
      </c>
      <c r="E9" s="22">
        <v>11299.68</v>
      </c>
      <c r="F9" s="23">
        <v>4.70472789794976</v>
      </c>
    </row>
    <row r="10" spans="1:6" x14ac:dyDescent="0.2">
      <c r="A10" s="21" t="s">
        <v>147</v>
      </c>
      <c r="B10" s="21" t="s">
        <v>146</v>
      </c>
      <c r="C10" s="21" t="s">
        <v>141</v>
      </c>
      <c r="D10" s="24">
        <v>560000</v>
      </c>
      <c r="E10" s="22">
        <v>9090.48</v>
      </c>
      <c r="F10" s="23">
        <v>3.7849067284873898</v>
      </c>
    </row>
    <row r="11" spans="1:6" x14ac:dyDescent="0.2">
      <c r="A11" s="21" t="s">
        <v>145</v>
      </c>
      <c r="B11" s="21" t="s">
        <v>144</v>
      </c>
      <c r="C11" s="21" t="s">
        <v>127</v>
      </c>
      <c r="D11" s="24">
        <v>900000</v>
      </c>
      <c r="E11" s="22">
        <v>8839.7999999999993</v>
      </c>
      <c r="F11" s="23">
        <v>3.68053375602639</v>
      </c>
    </row>
    <row r="12" spans="1:6" x14ac:dyDescent="0.2">
      <c r="A12" s="21" t="s">
        <v>322</v>
      </c>
      <c r="B12" s="21" t="s">
        <v>321</v>
      </c>
      <c r="C12" s="21" t="s">
        <v>192</v>
      </c>
      <c r="D12" s="24">
        <v>2050000</v>
      </c>
      <c r="E12" s="22">
        <v>8261.5</v>
      </c>
      <c r="F12" s="23">
        <v>3.4397531194610802</v>
      </c>
    </row>
    <row r="13" spans="1:6" x14ac:dyDescent="0.2">
      <c r="A13" s="21" t="s">
        <v>179</v>
      </c>
      <c r="B13" s="21" t="s">
        <v>178</v>
      </c>
      <c r="C13" s="21" t="s">
        <v>180</v>
      </c>
      <c r="D13" s="24">
        <v>4200000</v>
      </c>
      <c r="E13" s="22">
        <v>7230.72</v>
      </c>
      <c r="F13" s="23">
        <v>3.0105781850692499</v>
      </c>
    </row>
    <row r="14" spans="1:6" x14ac:dyDescent="0.2">
      <c r="A14" s="21" t="s">
        <v>336</v>
      </c>
      <c r="B14" s="21" t="s">
        <v>335</v>
      </c>
      <c r="C14" s="21" t="s">
        <v>141</v>
      </c>
      <c r="D14" s="24">
        <v>222500</v>
      </c>
      <c r="E14" s="22">
        <v>7133.7950000000001</v>
      </c>
      <c r="F14" s="23">
        <v>2.97022255097087</v>
      </c>
    </row>
    <row r="15" spans="1:6" x14ac:dyDescent="0.2">
      <c r="A15" s="21" t="s">
        <v>269</v>
      </c>
      <c r="B15" s="21" t="s">
        <v>268</v>
      </c>
      <c r="C15" s="21" t="s">
        <v>270</v>
      </c>
      <c r="D15" s="24">
        <v>2957800</v>
      </c>
      <c r="E15" s="22">
        <v>7109.95964</v>
      </c>
      <c r="F15" s="23">
        <v>2.9602984749660899</v>
      </c>
    </row>
    <row r="16" spans="1:6" x14ac:dyDescent="0.2">
      <c r="A16" s="21" t="s">
        <v>199</v>
      </c>
      <c r="B16" s="21" t="s">
        <v>198</v>
      </c>
      <c r="C16" s="21" t="s">
        <v>159</v>
      </c>
      <c r="D16" s="24">
        <v>4220000</v>
      </c>
      <c r="E16" s="22">
        <v>7071.0320000000002</v>
      </c>
      <c r="F16" s="23">
        <v>2.9440905864321398</v>
      </c>
    </row>
    <row r="17" spans="1:6" x14ac:dyDescent="0.2">
      <c r="A17" s="21" t="s">
        <v>914</v>
      </c>
      <c r="B17" s="21" t="s">
        <v>913</v>
      </c>
      <c r="C17" s="21" t="s">
        <v>915</v>
      </c>
      <c r="D17" s="24">
        <v>1713809</v>
      </c>
      <c r="E17" s="22">
        <v>6838.0979100000004</v>
      </c>
      <c r="F17" s="23">
        <v>2.8471062902745001</v>
      </c>
    </row>
    <row r="18" spans="1:6" x14ac:dyDescent="0.2">
      <c r="A18" s="21" t="s">
        <v>188</v>
      </c>
      <c r="B18" s="21" t="s">
        <v>187</v>
      </c>
      <c r="C18" s="21" t="s">
        <v>189</v>
      </c>
      <c r="D18" s="24">
        <v>1700000</v>
      </c>
      <c r="E18" s="22">
        <v>6793.2</v>
      </c>
      <c r="F18" s="23">
        <v>2.8284126237514999</v>
      </c>
    </row>
    <row r="19" spans="1:6" x14ac:dyDescent="0.2">
      <c r="A19" s="21" t="s">
        <v>917</v>
      </c>
      <c r="B19" s="21" t="s">
        <v>916</v>
      </c>
      <c r="C19" s="21" t="s">
        <v>159</v>
      </c>
      <c r="D19" s="24">
        <v>7750000</v>
      </c>
      <c r="E19" s="22">
        <v>6139.55</v>
      </c>
      <c r="F19" s="23">
        <v>2.5562593069766102</v>
      </c>
    </row>
    <row r="20" spans="1:6" x14ac:dyDescent="0.2">
      <c r="A20" s="21" t="s">
        <v>328</v>
      </c>
      <c r="B20" s="21" t="s">
        <v>327</v>
      </c>
      <c r="C20" s="21" t="s">
        <v>138</v>
      </c>
      <c r="D20" s="24">
        <v>1200000</v>
      </c>
      <c r="E20" s="22">
        <v>5988.6</v>
      </c>
      <c r="F20" s="23">
        <v>2.4934098567093899</v>
      </c>
    </row>
    <row r="21" spans="1:6" x14ac:dyDescent="0.2">
      <c r="A21" s="21" t="s">
        <v>201</v>
      </c>
      <c r="B21" s="21" t="s">
        <v>200</v>
      </c>
      <c r="C21" s="21" t="s">
        <v>153</v>
      </c>
      <c r="D21" s="24">
        <v>29000</v>
      </c>
      <c r="E21" s="22">
        <v>4842.13</v>
      </c>
      <c r="F21" s="23">
        <v>2.01606630422273</v>
      </c>
    </row>
    <row r="22" spans="1:6" x14ac:dyDescent="0.2">
      <c r="A22" s="21" t="s">
        <v>170</v>
      </c>
      <c r="B22" s="21" t="s">
        <v>169</v>
      </c>
      <c r="C22" s="21" t="s">
        <v>171</v>
      </c>
      <c r="D22" s="24">
        <v>80000</v>
      </c>
      <c r="E22" s="22">
        <v>4824.8</v>
      </c>
      <c r="F22" s="23">
        <v>2.0088507959542201</v>
      </c>
    </row>
    <row r="23" spans="1:6" x14ac:dyDescent="0.2">
      <c r="A23" s="21" t="s">
        <v>444</v>
      </c>
      <c r="B23" s="21" t="s">
        <v>443</v>
      </c>
      <c r="C23" s="21" t="s">
        <v>220</v>
      </c>
      <c r="D23" s="24">
        <v>1300800</v>
      </c>
      <c r="E23" s="22">
        <v>4641.2543999999998</v>
      </c>
      <c r="F23" s="23">
        <v>1.93242986147945</v>
      </c>
    </row>
    <row r="24" spans="1:6" x14ac:dyDescent="0.2">
      <c r="A24" s="21" t="s">
        <v>191</v>
      </c>
      <c r="B24" s="21" t="s">
        <v>190</v>
      </c>
      <c r="C24" s="21" t="s">
        <v>192</v>
      </c>
      <c r="D24" s="24">
        <v>200000</v>
      </c>
      <c r="E24" s="22">
        <v>4631.8</v>
      </c>
      <c r="F24" s="23">
        <v>1.92849343324092</v>
      </c>
    </row>
    <row r="25" spans="1:6" x14ac:dyDescent="0.2">
      <c r="A25" s="21" t="s">
        <v>320</v>
      </c>
      <c r="B25" s="21" t="s">
        <v>319</v>
      </c>
      <c r="C25" s="21" t="s">
        <v>135</v>
      </c>
      <c r="D25" s="24">
        <v>1000000</v>
      </c>
      <c r="E25" s="22">
        <v>4187.5</v>
      </c>
      <c r="F25" s="23">
        <v>1.7435049552433901</v>
      </c>
    </row>
    <row r="26" spans="1:6" x14ac:dyDescent="0.2">
      <c r="A26" s="21" t="s">
        <v>176</v>
      </c>
      <c r="B26" s="21" t="s">
        <v>175</v>
      </c>
      <c r="C26" s="21" t="s">
        <v>177</v>
      </c>
      <c r="D26" s="24">
        <v>2100000</v>
      </c>
      <c r="E26" s="22">
        <v>3781.68</v>
      </c>
      <c r="F26" s="23">
        <v>1.57453798666145</v>
      </c>
    </row>
    <row r="27" spans="1:6" x14ac:dyDescent="0.2">
      <c r="A27" s="21" t="s">
        <v>494</v>
      </c>
      <c r="B27" s="21" t="s">
        <v>493</v>
      </c>
      <c r="C27" s="21" t="s">
        <v>138</v>
      </c>
      <c r="D27" s="24">
        <v>965000</v>
      </c>
      <c r="E27" s="22">
        <v>3705.6</v>
      </c>
      <c r="F27" s="23">
        <v>1.5428613640955</v>
      </c>
    </row>
    <row r="28" spans="1:6" x14ac:dyDescent="0.2">
      <c r="A28" s="21" t="s">
        <v>518</v>
      </c>
      <c r="B28" s="21" t="s">
        <v>517</v>
      </c>
      <c r="C28" s="21" t="s">
        <v>183</v>
      </c>
      <c r="D28" s="24">
        <v>115000</v>
      </c>
      <c r="E28" s="22">
        <v>3653.895</v>
      </c>
      <c r="F28" s="23">
        <v>1.5213335017167899</v>
      </c>
    </row>
    <row r="29" spans="1:6" x14ac:dyDescent="0.2">
      <c r="A29" s="21" t="s">
        <v>237</v>
      </c>
      <c r="B29" s="21" t="s">
        <v>236</v>
      </c>
      <c r="C29" s="21" t="s">
        <v>238</v>
      </c>
      <c r="D29" s="24">
        <v>2000000</v>
      </c>
      <c r="E29" s="22">
        <v>3583.8</v>
      </c>
      <c r="F29" s="23">
        <v>1.49214879011373</v>
      </c>
    </row>
    <row r="30" spans="1:6" x14ac:dyDescent="0.2">
      <c r="A30" s="21" t="s">
        <v>723</v>
      </c>
      <c r="B30" s="21" t="s">
        <v>722</v>
      </c>
      <c r="C30" s="21" t="s">
        <v>220</v>
      </c>
      <c r="D30" s="24">
        <v>807276</v>
      </c>
      <c r="E30" s="22">
        <v>3253.3222799999999</v>
      </c>
      <c r="F30" s="23">
        <v>1.3545512874468599</v>
      </c>
    </row>
    <row r="31" spans="1:6" x14ac:dyDescent="0.2">
      <c r="A31" s="21" t="s">
        <v>919</v>
      </c>
      <c r="B31" s="21" t="s">
        <v>918</v>
      </c>
      <c r="C31" s="21" t="s">
        <v>180</v>
      </c>
      <c r="D31" s="24">
        <v>275000</v>
      </c>
      <c r="E31" s="22">
        <v>3124.2750000000001</v>
      </c>
      <c r="F31" s="23">
        <v>1.30082124036849</v>
      </c>
    </row>
    <row r="32" spans="1:6" x14ac:dyDescent="0.2">
      <c r="A32" s="21" t="s">
        <v>500</v>
      </c>
      <c r="B32" s="21" t="s">
        <v>499</v>
      </c>
      <c r="C32" s="21" t="s">
        <v>156</v>
      </c>
      <c r="D32" s="24">
        <v>103351</v>
      </c>
      <c r="E32" s="22">
        <v>2923.79979</v>
      </c>
      <c r="F32" s="23">
        <v>1.21735150376229</v>
      </c>
    </row>
    <row r="33" spans="1:9" x14ac:dyDescent="0.2">
      <c r="A33" s="21" t="s">
        <v>921</v>
      </c>
      <c r="B33" s="21" t="s">
        <v>920</v>
      </c>
      <c r="C33" s="21" t="s">
        <v>225</v>
      </c>
      <c r="D33" s="24">
        <v>579157</v>
      </c>
      <c r="E33" s="22">
        <v>2792.1158970000001</v>
      </c>
      <c r="F33" s="23">
        <v>1.1625236780975201</v>
      </c>
    </row>
    <row r="34" spans="1:9" x14ac:dyDescent="0.2">
      <c r="A34" s="21" t="s">
        <v>397</v>
      </c>
      <c r="B34" s="21" t="s">
        <v>396</v>
      </c>
      <c r="C34" s="21" t="s">
        <v>141</v>
      </c>
      <c r="D34" s="24">
        <v>100000</v>
      </c>
      <c r="E34" s="22">
        <v>2791.2</v>
      </c>
      <c r="F34" s="23">
        <v>1.16214233577919</v>
      </c>
    </row>
    <row r="35" spans="1:9" x14ac:dyDescent="0.2">
      <c r="A35" s="21" t="s">
        <v>487</v>
      </c>
      <c r="B35" s="21" t="s">
        <v>486</v>
      </c>
      <c r="C35" s="21" t="s">
        <v>488</v>
      </c>
      <c r="D35" s="24">
        <v>522050</v>
      </c>
      <c r="E35" s="22">
        <v>2759.5563000000002</v>
      </c>
      <c r="F35" s="23">
        <v>1.14896718407716</v>
      </c>
    </row>
    <row r="36" spans="1:9" x14ac:dyDescent="0.2">
      <c r="A36" s="21" t="s">
        <v>214</v>
      </c>
      <c r="B36" s="21" t="s">
        <v>213</v>
      </c>
      <c r="C36" s="21" t="s">
        <v>189</v>
      </c>
      <c r="D36" s="24">
        <v>60000</v>
      </c>
      <c r="E36" s="22">
        <v>2633.22</v>
      </c>
      <c r="F36" s="23">
        <v>1.09636587898412</v>
      </c>
    </row>
    <row r="37" spans="1:9" x14ac:dyDescent="0.2">
      <c r="A37" s="21" t="s">
        <v>783</v>
      </c>
      <c r="B37" s="21" t="s">
        <v>782</v>
      </c>
      <c r="C37" s="21" t="s">
        <v>153</v>
      </c>
      <c r="D37" s="24">
        <v>45000</v>
      </c>
      <c r="E37" s="22">
        <v>2596.9499999999998</v>
      </c>
      <c r="F37" s="23">
        <v>1.0812645238255101</v>
      </c>
    </row>
    <row r="38" spans="1:9" x14ac:dyDescent="0.2">
      <c r="A38" s="21" t="s">
        <v>923</v>
      </c>
      <c r="B38" s="21" t="s">
        <v>922</v>
      </c>
      <c r="C38" s="21" t="s">
        <v>138</v>
      </c>
      <c r="D38" s="24">
        <v>1344876</v>
      </c>
      <c r="E38" s="22">
        <v>2589.5587380000002</v>
      </c>
      <c r="F38" s="23">
        <v>1.07818710247088</v>
      </c>
    </row>
    <row r="39" spans="1:9" x14ac:dyDescent="0.2">
      <c r="A39" s="21" t="s">
        <v>763</v>
      </c>
      <c r="B39" s="21" t="s">
        <v>762</v>
      </c>
      <c r="C39" s="21" t="s">
        <v>488</v>
      </c>
      <c r="D39" s="24">
        <v>17490</v>
      </c>
      <c r="E39" s="22">
        <v>2268.6279</v>
      </c>
      <c r="F39" s="23">
        <v>0.94456453379185801</v>
      </c>
    </row>
    <row r="40" spans="1:9" x14ac:dyDescent="0.2">
      <c r="A40" s="21" t="s">
        <v>242</v>
      </c>
      <c r="B40" s="21" t="s">
        <v>241</v>
      </c>
      <c r="C40" s="21" t="s">
        <v>183</v>
      </c>
      <c r="D40" s="24">
        <v>700000</v>
      </c>
      <c r="E40" s="22">
        <v>1765.75</v>
      </c>
      <c r="F40" s="23">
        <v>0.73518659694830302</v>
      </c>
    </row>
    <row r="41" spans="1:9" x14ac:dyDescent="0.2">
      <c r="A41" s="21" t="s">
        <v>925</v>
      </c>
      <c r="B41" s="21" t="s">
        <v>924</v>
      </c>
      <c r="C41" s="21" t="s">
        <v>150</v>
      </c>
      <c r="D41" s="24">
        <v>225000</v>
      </c>
      <c r="E41" s="22">
        <v>1631.925</v>
      </c>
      <c r="F41" s="23">
        <v>0.67946730127416599</v>
      </c>
    </row>
    <row r="42" spans="1:9" x14ac:dyDescent="0.2">
      <c r="A42" s="21" t="s">
        <v>666</v>
      </c>
      <c r="B42" s="21" t="s">
        <v>665</v>
      </c>
      <c r="C42" s="21" t="s">
        <v>150</v>
      </c>
      <c r="D42" s="24">
        <v>276061</v>
      </c>
      <c r="E42" s="22">
        <v>1606.9510809999999</v>
      </c>
      <c r="F42" s="23">
        <v>0.66906917553605305</v>
      </c>
    </row>
    <row r="43" spans="1:9" x14ac:dyDescent="0.2">
      <c r="A43" s="21" t="s">
        <v>528</v>
      </c>
      <c r="B43" s="21" t="s">
        <v>527</v>
      </c>
      <c r="C43" s="21" t="s">
        <v>197</v>
      </c>
      <c r="D43" s="24">
        <v>2260000</v>
      </c>
      <c r="E43" s="22">
        <v>1348.316</v>
      </c>
      <c r="F43" s="23">
        <v>0.56138403038422602</v>
      </c>
    </row>
    <row r="44" spans="1:9" x14ac:dyDescent="0.2">
      <c r="A44" s="21" t="s">
        <v>252</v>
      </c>
      <c r="B44" s="21" t="s">
        <v>251</v>
      </c>
      <c r="C44" s="21" t="s">
        <v>253</v>
      </c>
      <c r="D44" s="24">
        <v>50000</v>
      </c>
      <c r="E44" s="22">
        <v>1172</v>
      </c>
      <c r="F44" s="23">
        <v>0.48797320777200098</v>
      </c>
    </row>
    <row r="45" spans="1:9" x14ac:dyDescent="0.2">
      <c r="A45" s="21" t="s">
        <v>595</v>
      </c>
      <c r="B45" s="21" t="s">
        <v>594</v>
      </c>
      <c r="C45" s="21" t="s">
        <v>183</v>
      </c>
      <c r="D45" s="24">
        <v>73838</v>
      </c>
      <c r="E45" s="22">
        <v>715.12103000000002</v>
      </c>
      <c r="F45" s="23">
        <v>0.297747357469554</v>
      </c>
    </row>
    <row r="46" spans="1:9" x14ac:dyDescent="0.2">
      <c r="A46" s="21" t="s">
        <v>787</v>
      </c>
      <c r="B46" s="21" t="s">
        <v>786</v>
      </c>
      <c r="C46" s="21" t="s">
        <v>183</v>
      </c>
      <c r="D46" s="24">
        <v>43700</v>
      </c>
      <c r="E46" s="22">
        <v>664.85180000000003</v>
      </c>
      <c r="F46" s="23">
        <v>0.27681729141551897</v>
      </c>
    </row>
    <row r="47" spans="1:9" x14ac:dyDescent="0.2">
      <c r="A47" s="21" t="s">
        <v>254</v>
      </c>
      <c r="B47" s="21" t="s">
        <v>1072</v>
      </c>
      <c r="C47" s="21" t="s">
        <v>171</v>
      </c>
      <c r="D47" s="24">
        <v>200000</v>
      </c>
      <c r="E47" s="22">
        <v>247.2</v>
      </c>
      <c r="F47" s="23">
        <v>0.102924041775801</v>
      </c>
    </row>
    <row r="48" spans="1:9" x14ac:dyDescent="0.2">
      <c r="A48" s="20" t="s">
        <v>30</v>
      </c>
      <c r="B48" s="20"/>
      <c r="C48" s="20"/>
      <c r="D48" s="20"/>
      <c r="E48" s="25">
        <f>SUM(E7:E47)</f>
        <v>190032.75326600001</v>
      </c>
      <c r="F48" s="26">
        <f>SUM(F7:F47)</f>
        <v>79.121921666344051</v>
      </c>
      <c r="G48" s="14"/>
      <c r="H48" s="14"/>
      <c r="I48" s="14"/>
    </row>
    <row r="49" spans="1:9" x14ac:dyDescent="0.2">
      <c r="A49" s="21"/>
      <c r="B49" s="21"/>
      <c r="C49" s="21"/>
      <c r="D49" s="21"/>
      <c r="E49" s="22"/>
      <c r="F49" s="23"/>
    </row>
    <row r="50" spans="1:9" x14ac:dyDescent="0.2">
      <c r="A50" s="20" t="s">
        <v>281</v>
      </c>
      <c r="B50" s="21"/>
      <c r="C50" s="21"/>
      <c r="D50" s="21"/>
      <c r="E50" s="22"/>
      <c r="F50" s="23"/>
    </row>
    <row r="51" spans="1:9" x14ac:dyDescent="0.2">
      <c r="A51" s="21" t="s">
        <v>927</v>
      </c>
      <c r="B51" s="21" t="s">
        <v>926</v>
      </c>
      <c r="C51" s="21" t="s">
        <v>204</v>
      </c>
      <c r="D51" s="24">
        <v>2166455</v>
      </c>
      <c r="E51" s="22">
        <v>9431.0119059999997</v>
      </c>
      <c r="F51" s="23">
        <v>3.9266903859272602</v>
      </c>
    </row>
    <row r="52" spans="1:9" x14ac:dyDescent="0.2">
      <c r="A52" s="21" t="s">
        <v>532</v>
      </c>
      <c r="B52" s="21" t="s">
        <v>531</v>
      </c>
      <c r="C52" s="21" t="s">
        <v>204</v>
      </c>
      <c r="D52" s="24">
        <v>1853209</v>
      </c>
      <c r="E52" s="22">
        <v>6145.2410440000003</v>
      </c>
      <c r="F52" s="23">
        <v>2.5586288265979902</v>
      </c>
    </row>
    <row r="53" spans="1:9" x14ac:dyDescent="0.2">
      <c r="A53" s="21" t="s">
        <v>283</v>
      </c>
      <c r="B53" s="21" t="s">
        <v>282</v>
      </c>
      <c r="C53" s="21" t="s">
        <v>204</v>
      </c>
      <c r="D53" s="24">
        <v>3999900</v>
      </c>
      <c r="E53" s="22">
        <v>4880.2779899999996</v>
      </c>
      <c r="F53" s="23">
        <v>2.03194957815648</v>
      </c>
    </row>
    <row r="54" spans="1:9" x14ac:dyDescent="0.2">
      <c r="A54" s="21" t="s">
        <v>377</v>
      </c>
      <c r="B54" s="21" t="s">
        <v>376</v>
      </c>
      <c r="C54" s="21" t="s">
        <v>204</v>
      </c>
      <c r="D54" s="24">
        <v>2220483</v>
      </c>
      <c r="E54" s="22">
        <v>3437.0856359999998</v>
      </c>
      <c r="F54" s="23">
        <v>1.43106288667746</v>
      </c>
    </row>
    <row r="55" spans="1:9" x14ac:dyDescent="0.2">
      <c r="A55" s="20" t="s">
        <v>30</v>
      </c>
      <c r="B55" s="20"/>
      <c r="C55" s="20"/>
      <c r="D55" s="20"/>
      <c r="E55" s="25">
        <f>SUM(E50:E54)</f>
        <v>23893.616576</v>
      </c>
      <c r="F55" s="26">
        <f>SUM(F50:F54)</f>
        <v>9.9483316773591888</v>
      </c>
      <c r="G55" s="14"/>
      <c r="H55" s="14"/>
      <c r="I55" s="14"/>
    </row>
    <row r="56" spans="1:9" x14ac:dyDescent="0.2">
      <c r="A56" s="21"/>
      <c r="B56" s="21"/>
      <c r="C56" s="21"/>
      <c r="D56" s="21"/>
      <c r="E56" s="22"/>
      <c r="F56" s="23"/>
    </row>
    <row r="57" spans="1:9" x14ac:dyDescent="0.2">
      <c r="A57" s="20" t="s">
        <v>548</v>
      </c>
      <c r="B57" s="21"/>
      <c r="C57" s="21"/>
      <c r="D57" s="21"/>
      <c r="E57" s="22"/>
      <c r="F57" s="23"/>
    </row>
    <row r="58" spans="1:9" x14ac:dyDescent="0.2">
      <c r="A58" s="21" t="s">
        <v>929</v>
      </c>
      <c r="B58" s="21" t="s">
        <v>928</v>
      </c>
      <c r="C58" s="21" t="s">
        <v>171</v>
      </c>
      <c r="D58" s="24">
        <v>77244</v>
      </c>
      <c r="E58" s="22">
        <v>4538.1959219999999</v>
      </c>
      <c r="F58" s="23">
        <v>1.8895204962083201</v>
      </c>
    </row>
    <row r="59" spans="1:9" x14ac:dyDescent="0.2">
      <c r="A59" s="21" t="s">
        <v>931</v>
      </c>
      <c r="B59" s="21" t="s">
        <v>930</v>
      </c>
      <c r="C59" s="21" t="s">
        <v>557</v>
      </c>
      <c r="D59" s="24">
        <v>80000</v>
      </c>
      <c r="E59" s="22">
        <v>3273.3499809999998</v>
      </c>
      <c r="F59" s="23">
        <v>1.3628900088643201</v>
      </c>
    </row>
    <row r="60" spans="1:9" x14ac:dyDescent="0.2">
      <c r="A60" s="21" t="s">
        <v>933</v>
      </c>
      <c r="B60" s="21" t="s">
        <v>932</v>
      </c>
      <c r="C60" s="21" t="s">
        <v>153</v>
      </c>
      <c r="D60" s="24">
        <v>12220</v>
      </c>
      <c r="E60" s="22">
        <v>2255.963209</v>
      </c>
      <c r="F60" s="23">
        <v>0.93929147074346997</v>
      </c>
    </row>
    <row r="61" spans="1:9" x14ac:dyDescent="0.2">
      <c r="A61" s="21" t="s">
        <v>550</v>
      </c>
      <c r="B61" s="21" t="s">
        <v>549</v>
      </c>
      <c r="C61" s="21" t="s">
        <v>374</v>
      </c>
      <c r="D61" s="24">
        <v>25300</v>
      </c>
      <c r="E61" s="22">
        <v>1886.424166</v>
      </c>
      <c r="F61" s="23">
        <v>0.78543041937000102</v>
      </c>
    </row>
    <row r="62" spans="1:9" x14ac:dyDescent="0.2">
      <c r="A62" s="21" t="s">
        <v>935</v>
      </c>
      <c r="B62" s="21" t="s">
        <v>934</v>
      </c>
      <c r="C62" s="21" t="s">
        <v>183</v>
      </c>
      <c r="D62" s="24">
        <v>65000</v>
      </c>
      <c r="E62" s="22">
        <v>1728.1337060000001</v>
      </c>
      <c r="F62" s="23">
        <v>0.71952469963800003</v>
      </c>
    </row>
    <row r="63" spans="1:9" x14ac:dyDescent="0.2">
      <c r="A63" s="21" t="s">
        <v>937</v>
      </c>
      <c r="B63" s="21" t="s">
        <v>936</v>
      </c>
      <c r="C63" s="21" t="s">
        <v>576</v>
      </c>
      <c r="D63" s="24">
        <v>250000</v>
      </c>
      <c r="E63" s="22">
        <v>1648.8356000000001</v>
      </c>
      <c r="F63" s="23">
        <v>0.686508188413542</v>
      </c>
    </row>
    <row r="64" spans="1:9" x14ac:dyDescent="0.2">
      <c r="A64" s="21" t="s">
        <v>939</v>
      </c>
      <c r="B64" s="21" t="s">
        <v>938</v>
      </c>
      <c r="C64" s="21" t="s">
        <v>183</v>
      </c>
      <c r="D64" s="24">
        <v>2297307</v>
      </c>
      <c r="E64" s="22">
        <v>1407.9154510000001</v>
      </c>
      <c r="F64" s="23">
        <v>0.58619882158381698</v>
      </c>
    </row>
    <row r="65" spans="1:9" x14ac:dyDescent="0.2">
      <c r="A65" s="21" t="s">
        <v>941</v>
      </c>
      <c r="B65" s="21" t="s">
        <v>940</v>
      </c>
      <c r="C65" s="21" t="s">
        <v>171</v>
      </c>
      <c r="D65" s="24">
        <v>17380</v>
      </c>
      <c r="E65" s="22">
        <v>247.46841480000001</v>
      </c>
      <c r="F65" s="23">
        <v>0.103035798798812</v>
      </c>
    </row>
    <row r="66" spans="1:9" x14ac:dyDescent="0.2">
      <c r="A66" s="20" t="s">
        <v>30</v>
      </c>
      <c r="B66" s="20"/>
      <c r="C66" s="20"/>
      <c r="D66" s="20"/>
      <c r="E66" s="25">
        <f>SUM(E57:E65)</f>
        <v>16986.286449800002</v>
      </c>
      <c r="F66" s="26">
        <f>SUM(F57:F65)</f>
        <v>7.0723999036202816</v>
      </c>
      <c r="G66" s="14"/>
      <c r="H66" s="14"/>
      <c r="I66" s="14"/>
    </row>
    <row r="67" spans="1:9" x14ac:dyDescent="0.2">
      <c r="A67" s="21"/>
      <c r="B67" s="21"/>
      <c r="C67" s="21"/>
      <c r="D67" s="21"/>
      <c r="E67" s="22"/>
      <c r="F67" s="23"/>
    </row>
    <row r="68" spans="1:9" x14ac:dyDescent="0.2">
      <c r="A68" s="20" t="s">
        <v>1044</v>
      </c>
      <c r="B68" s="21"/>
      <c r="C68" s="21"/>
      <c r="D68" s="21"/>
      <c r="E68" s="22"/>
      <c r="F68" s="23"/>
    </row>
    <row r="69" spans="1:9" x14ac:dyDescent="0.2">
      <c r="A69" s="21" t="s">
        <v>942</v>
      </c>
      <c r="B69" s="21" t="s">
        <v>1045</v>
      </c>
      <c r="C69" s="21" t="s">
        <v>1044</v>
      </c>
      <c r="D69" s="24">
        <v>1981000</v>
      </c>
      <c r="E69" s="22">
        <v>2081.9573150000001</v>
      </c>
      <c r="F69" s="23">
        <v>0.86684248246154605</v>
      </c>
    </row>
    <row r="70" spans="1:9" x14ac:dyDescent="0.2">
      <c r="A70" s="20" t="s">
        <v>30</v>
      </c>
      <c r="B70" s="20"/>
      <c r="C70" s="20"/>
      <c r="D70" s="20"/>
      <c r="E70" s="25">
        <f>SUM(E69:E69)</f>
        <v>2081.9573150000001</v>
      </c>
      <c r="F70" s="26">
        <f>SUM(F69:F69)</f>
        <v>0.86684248246154605</v>
      </c>
      <c r="G70" s="14"/>
      <c r="H70" s="14"/>
      <c r="I70" s="14"/>
    </row>
    <row r="71" spans="1:9" x14ac:dyDescent="0.2">
      <c r="A71" s="21"/>
      <c r="B71" s="21"/>
      <c r="C71" s="21"/>
      <c r="D71" s="21"/>
      <c r="E71" s="22"/>
      <c r="F71" s="23"/>
    </row>
    <row r="72" spans="1:9" x14ac:dyDescent="0.2">
      <c r="A72" s="20" t="s">
        <v>42</v>
      </c>
      <c r="B72" s="20"/>
      <c r="C72" s="20"/>
      <c r="D72" s="20"/>
      <c r="E72" s="25">
        <f>E48+E55+E66+E70</f>
        <v>232994.61360680003</v>
      </c>
      <c r="F72" s="26">
        <f>F48+F55+F66+F70</f>
        <v>97.009495729785073</v>
      </c>
      <c r="G72" s="14"/>
      <c r="H72" s="14"/>
      <c r="I72" s="14"/>
    </row>
    <row r="73" spans="1:9" x14ac:dyDescent="0.2">
      <c r="A73" s="20"/>
      <c r="B73" s="20"/>
      <c r="C73" s="20"/>
      <c r="D73" s="20"/>
      <c r="E73" s="25"/>
      <c r="F73" s="26"/>
      <c r="G73" s="14"/>
      <c r="H73" s="14"/>
      <c r="I73" s="14"/>
    </row>
    <row r="74" spans="1:9" x14ac:dyDescent="0.2">
      <c r="A74" s="20" t="s">
        <v>44</v>
      </c>
      <c r="B74" s="20"/>
      <c r="C74" s="20"/>
      <c r="D74" s="20"/>
      <c r="E74" s="25">
        <f>E76-(E48+E55+E66+E70)</f>
        <v>7182.5070492999803</v>
      </c>
      <c r="F74" s="26">
        <f>F76-(F48+F55+F66+F70)</f>
        <v>2.9905042702149274</v>
      </c>
      <c r="G74" s="14"/>
      <c r="H74" s="14"/>
      <c r="I74" s="14"/>
    </row>
    <row r="75" spans="1:9" x14ac:dyDescent="0.2">
      <c r="A75" s="20"/>
      <c r="B75" s="20"/>
      <c r="C75" s="20"/>
      <c r="D75" s="20"/>
      <c r="E75" s="25"/>
      <c r="F75" s="26"/>
      <c r="G75" s="14"/>
      <c r="H75" s="14"/>
      <c r="I75" s="14"/>
    </row>
    <row r="76" spans="1:9" x14ac:dyDescent="0.2">
      <c r="A76" s="27" t="s">
        <v>43</v>
      </c>
      <c r="B76" s="27"/>
      <c r="C76" s="27"/>
      <c r="D76" s="27"/>
      <c r="E76" s="28">
        <v>240177.12065610001</v>
      </c>
      <c r="F76" s="29">
        <v>100</v>
      </c>
      <c r="G76" s="14"/>
      <c r="H76" s="14"/>
      <c r="I76" s="14"/>
    </row>
    <row r="78" spans="1:9" x14ac:dyDescent="0.2">
      <c r="A78" s="7" t="s">
        <v>1073</v>
      </c>
    </row>
    <row r="79" spans="1:9" x14ac:dyDescent="0.2">
      <c r="A79" s="14" t="s">
        <v>47</v>
      </c>
    </row>
    <row r="80" spans="1:9" x14ac:dyDescent="0.2">
      <c r="A80" s="14" t="s">
        <v>48</v>
      </c>
    </row>
    <row r="81" spans="1:4" x14ac:dyDescent="0.2">
      <c r="A81" s="14" t="s">
        <v>49</v>
      </c>
      <c r="B81" s="14"/>
      <c r="C81" s="30" t="s">
        <v>51</v>
      </c>
      <c r="D81" s="14" t="s">
        <v>50</v>
      </c>
    </row>
    <row r="82" spans="1:4" x14ac:dyDescent="0.2">
      <c r="A82" s="7" t="s">
        <v>52</v>
      </c>
      <c r="C82" s="31">
        <v>139.5027</v>
      </c>
      <c r="D82" s="31">
        <v>140.22399999999999</v>
      </c>
    </row>
    <row r="83" spans="1:4" x14ac:dyDescent="0.2">
      <c r="A83" s="7" t="s">
        <v>53</v>
      </c>
      <c r="C83" s="31">
        <v>26.380500000000001</v>
      </c>
      <c r="D83" s="31">
        <v>25.5</v>
      </c>
    </row>
    <row r="84" spans="1:4" x14ac:dyDescent="0.2">
      <c r="A84" s="7" t="s">
        <v>54</v>
      </c>
      <c r="C84" s="31">
        <v>152.62</v>
      </c>
      <c r="D84" s="31">
        <v>154.0668</v>
      </c>
    </row>
    <row r="85" spans="1:4" x14ac:dyDescent="0.2">
      <c r="A85" s="7" t="s">
        <v>55</v>
      </c>
      <c r="C85" s="31">
        <v>29.8018</v>
      </c>
      <c r="D85" s="31">
        <v>28.908999999999999</v>
      </c>
    </row>
    <row r="87" spans="1:4" x14ac:dyDescent="0.2">
      <c r="A87" s="14" t="s">
        <v>56</v>
      </c>
    </row>
    <row r="88" spans="1:4" x14ac:dyDescent="0.2">
      <c r="A88" s="107" t="s">
        <v>57</v>
      </c>
      <c r="B88" s="108"/>
      <c r="C88" s="32" t="s">
        <v>58</v>
      </c>
    </row>
    <row r="89" spans="1:4" x14ac:dyDescent="0.2">
      <c r="A89" s="103" t="s">
        <v>53</v>
      </c>
      <c r="B89" s="104"/>
      <c r="C89" s="33">
        <v>1</v>
      </c>
    </row>
    <row r="90" spans="1:4" x14ac:dyDescent="0.2">
      <c r="A90" s="103" t="s">
        <v>55</v>
      </c>
      <c r="B90" s="104"/>
      <c r="C90" s="33">
        <v>1.1499999999999999</v>
      </c>
    </row>
    <row r="91" spans="1:4" x14ac:dyDescent="0.2">
      <c r="A91" s="7" t="s">
        <v>59</v>
      </c>
    </row>
    <row r="92" spans="1:4" x14ac:dyDescent="0.2">
      <c r="A92" s="7" t="s">
        <v>60</v>
      </c>
    </row>
    <row r="94" spans="1:4" x14ac:dyDescent="0.2">
      <c r="A94" s="14" t="s">
        <v>379</v>
      </c>
      <c r="D94" s="51">
        <v>0.20256177710569401</v>
      </c>
    </row>
    <row r="96" spans="1:4" x14ac:dyDescent="0.2">
      <c r="A96" s="14" t="s">
        <v>62</v>
      </c>
      <c r="D96" s="30" t="s">
        <v>63</v>
      </c>
    </row>
    <row r="98" spans="1:9" x14ac:dyDescent="0.2">
      <c r="A98" s="62" t="s">
        <v>1089</v>
      </c>
      <c r="B98" s="63"/>
      <c r="C98" s="63"/>
      <c r="D98" s="63"/>
      <c r="E98" s="11"/>
      <c r="G98" s="63"/>
      <c r="H98" s="63"/>
      <c r="I98" s="63"/>
    </row>
    <row r="99" spans="1:9" x14ac:dyDescent="0.2">
      <c r="A99" s="64"/>
      <c r="B99" s="63"/>
      <c r="C99" s="63"/>
      <c r="D99" s="63"/>
      <c r="E99" s="11"/>
      <c r="G99" s="63"/>
      <c r="H99" s="63"/>
      <c r="I99" s="63"/>
    </row>
    <row r="100" spans="1:9" x14ac:dyDescent="0.2">
      <c r="A100" s="62" t="s">
        <v>1080</v>
      </c>
      <c r="B100" s="63"/>
      <c r="C100" s="63"/>
      <c r="D100" s="63"/>
      <c r="E100" s="11"/>
      <c r="G100" s="63"/>
      <c r="H100" s="63"/>
      <c r="I100" s="63"/>
    </row>
    <row r="101" spans="1:9" x14ac:dyDescent="0.2">
      <c r="A101" s="64"/>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2" t="s">
        <v>1105</v>
      </c>
      <c r="B118" s="63"/>
      <c r="C118" s="63"/>
      <c r="D118" s="63"/>
      <c r="E118" s="11"/>
      <c r="G118" s="63"/>
      <c r="H118" s="63"/>
      <c r="I118" s="63"/>
    </row>
    <row r="119" spans="1:9" x14ac:dyDescent="0.2">
      <c r="A119" s="63"/>
      <c r="B119" s="63"/>
      <c r="C119" s="63"/>
      <c r="D119" s="63"/>
      <c r="E119" s="11"/>
      <c r="G119" s="63"/>
      <c r="H119" s="63"/>
      <c r="I119" s="63"/>
    </row>
    <row r="120" spans="1:9" x14ac:dyDescent="0.2">
      <c r="A120" s="62" t="s">
        <v>1121</v>
      </c>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2" t="s">
        <v>1106</v>
      </c>
      <c r="B140" s="63"/>
      <c r="C140" s="63"/>
      <c r="D140" s="63"/>
      <c r="E140" s="11"/>
      <c r="G140" s="63"/>
      <c r="H140" s="63"/>
      <c r="I140" s="63"/>
    </row>
    <row r="141" spans="1:9" x14ac:dyDescent="0.2">
      <c r="A141" s="63"/>
      <c r="B141" s="63"/>
      <c r="C141" s="63"/>
      <c r="D141" s="63"/>
      <c r="E141" s="11"/>
      <c r="G141" s="63"/>
      <c r="H141" s="63"/>
      <c r="I141" s="63"/>
    </row>
    <row r="142" spans="1:9" x14ac:dyDescent="0.2">
      <c r="A142" s="62" t="s">
        <v>1122</v>
      </c>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7" t="s">
        <v>1107</v>
      </c>
      <c r="B159" s="63"/>
      <c r="C159" s="63"/>
      <c r="D159" s="63"/>
      <c r="E159" s="11"/>
      <c r="G159" s="63"/>
      <c r="H159" s="63"/>
      <c r="I159" s="63"/>
    </row>
    <row r="161" spans="1:1" x14ac:dyDescent="0.2">
      <c r="A161" s="63" t="s">
        <v>1084</v>
      </c>
    </row>
  </sheetData>
  <mergeCells count="4">
    <mergeCell ref="A1:F1"/>
    <mergeCell ref="A88:B88"/>
    <mergeCell ref="A89:B89"/>
    <mergeCell ref="A90:B90"/>
  </mergeCells>
  <conditionalFormatting sqref="F2:F3">
    <cfRule type="cellIs" dxfId="36" priority="3" stopIfTrue="1" operator="between">
      <formula>0.009</formula>
      <formula>-0.009</formula>
    </cfRule>
  </conditionalFormatting>
  <conditionalFormatting sqref="F5:F156">
    <cfRule type="cellIs" dxfId="35" priority="1" stopIfTrue="1" operator="between">
      <formula>0.009</formula>
      <formula>-0.009</formula>
    </cfRule>
  </conditionalFormatting>
  <conditionalFormatting sqref="F160:F65536">
    <cfRule type="cellIs" dxfId="34" priority="2" stopIfTrue="1" operator="between">
      <formula>0.009</formula>
      <formula>-0.009</formula>
    </cfRule>
  </conditionalFormatting>
  <hyperlinks>
    <hyperlink ref="A101"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15"/>
  <sheetViews>
    <sheetView workbookViewId="0">
      <selection sqref="A1:F1"/>
    </sheetView>
  </sheetViews>
  <sheetFormatPr defaultColWidth="9.109375" defaultRowHeight="10.199999999999999" x14ac:dyDescent="0.2"/>
  <cols>
    <col min="1" max="1" width="38.6640625" style="7" bestFit="1" customWidth="1"/>
    <col min="2" max="2" width="26.8867187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18</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129</v>
      </c>
      <c r="B7" s="21" t="s">
        <v>128</v>
      </c>
      <c r="C7" s="21" t="s">
        <v>130</v>
      </c>
      <c r="D7" s="24">
        <v>665000</v>
      </c>
      <c r="E7" s="22">
        <v>27155.275000000001</v>
      </c>
      <c r="F7" s="23">
        <v>8.9453860822970608</v>
      </c>
    </row>
    <row r="8" spans="1:6" x14ac:dyDescent="0.2">
      <c r="A8" s="21" t="s">
        <v>137</v>
      </c>
      <c r="B8" s="21" t="s">
        <v>136</v>
      </c>
      <c r="C8" s="21" t="s">
        <v>138</v>
      </c>
      <c r="D8" s="24">
        <v>1200000</v>
      </c>
      <c r="E8" s="22">
        <v>18844.8</v>
      </c>
      <c r="F8" s="23">
        <v>6.20778142160857</v>
      </c>
    </row>
    <row r="9" spans="1:6" x14ac:dyDescent="0.2">
      <c r="A9" s="21" t="s">
        <v>196</v>
      </c>
      <c r="B9" s="21" t="s">
        <v>195</v>
      </c>
      <c r="C9" s="21" t="s">
        <v>197</v>
      </c>
      <c r="D9" s="24">
        <v>325341</v>
      </c>
      <c r="E9" s="22">
        <v>16460.627899999999</v>
      </c>
      <c r="F9" s="23">
        <v>5.4223966327916298</v>
      </c>
    </row>
    <row r="10" spans="1:6" x14ac:dyDescent="0.2">
      <c r="A10" s="21" t="s">
        <v>269</v>
      </c>
      <c r="B10" s="21" t="s">
        <v>268</v>
      </c>
      <c r="C10" s="21" t="s">
        <v>270</v>
      </c>
      <c r="D10" s="24">
        <v>6825000</v>
      </c>
      <c r="E10" s="22">
        <v>16405.935000000001</v>
      </c>
      <c r="F10" s="23">
        <v>5.4043799083629303</v>
      </c>
    </row>
    <row r="11" spans="1:6" x14ac:dyDescent="0.2">
      <c r="A11" s="21" t="s">
        <v>134</v>
      </c>
      <c r="B11" s="21" t="s">
        <v>133</v>
      </c>
      <c r="C11" s="21" t="s">
        <v>135</v>
      </c>
      <c r="D11" s="24">
        <v>710000</v>
      </c>
      <c r="E11" s="22">
        <v>14949.76</v>
      </c>
      <c r="F11" s="23">
        <v>4.9246923493752597</v>
      </c>
    </row>
    <row r="12" spans="1:6" x14ac:dyDescent="0.2">
      <c r="A12" s="21" t="s">
        <v>126</v>
      </c>
      <c r="B12" s="21" t="s">
        <v>125</v>
      </c>
      <c r="C12" s="21" t="s">
        <v>127</v>
      </c>
      <c r="D12" s="24">
        <v>1500000</v>
      </c>
      <c r="E12" s="22">
        <v>14868</v>
      </c>
      <c r="F12" s="23">
        <v>4.8977592851331</v>
      </c>
    </row>
    <row r="13" spans="1:6" x14ac:dyDescent="0.2">
      <c r="A13" s="21" t="s">
        <v>158</v>
      </c>
      <c r="B13" s="21" t="s">
        <v>157</v>
      </c>
      <c r="C13" s="21" t="s">
        <v>159</v>
      </c>
      <c r="D13" s="24">
        <v>4350000</v>
      </c>
      <c r="E13" s="22">
        <v>14335.424999999999</v>
      </c>
      <c r="F13" s="23">
        <v>4.7223204802313097</v>
      </c>
    </row>
    <row r="14" spans="1:6" x14ac:dyDescent="0.2">
      <c r="A14" s="21" t="s">
        <v>143</v>
      </c>
      <c r="B14" s="21" t="s">
        <v>142</v>
      </c>
      <c r="C14" s="21" t="s">
        <v>127</v>
      </c>
      <c r="D14" s="24">
        <v>1000000</v>
      </c>
      <c r="E14" s="22">
        <v>12694</v>
      </c>
      <c r="F14" s="23">
        <v>4.1816085798681497</v>
      </c>
    </row>
    <row r="15" spans="1:6" x14ac:dyDescent="0.2">
      <c r="A15" s="21" t="s">
        <v>145</v>
      </c>
      <c r="B15" s="21" t="s">
        <v>144</v>
      </c>
      <c r="C15" s="21" t="s">
        <v>127</v>
      </c>
      <c r="D15" s="24">
        <v>1000000</v>
      </c>
      <c r="E15" s="22">
        <v>9822</v>
      </c>
      <c r="F15" s="23">
        <v>3.2355254034555601</v>
      </c>
    </row>
    <row r="16" spans="1:6" x14ac:dyDescent="0.2">
      <c r="A16" s="21" t="s">
        <v>179</v>
      </c>
      <c r="B16" s="21" t="s">
        <v>178</v>
      </c>
      <c r="C16" s="21" t="s">
        <v>180</v>
      </c>
      <c r="D16" s="24">
        <v>5600000</v>
      </c>
      <c r="E16" s="22">
        <v>9640.9599999999991</v>
      </c>
      <c r="F16" s="23">
        <v>3.1758879040622001</v>
      </c>
    </row>
    <row r="17" spans="1:6" x14ac:dyDescent="0.2">
      <c r="A17" s="21" t="s">
        <v>330</v>
      </c>
      <c r="B17" s="21" t="s">
        <v>329</v>
      </c>
      <c r="C17" s="21" t="s">
        <v>159</v>
      </c>
      <c r="D17" s="24">
        <v>3600000</v>
      </c>
      <c r="E17" s="22">
        <v>9525.6</v>
      </c>
      <c r="F17" s="23">
        <v>3.13788645725477</v>
      </c>
    </row>
    <row r="18" spans="1:6" x14ac:dyDescent="0.2">
      <c r="A18" s="21" t="s">
        <v>444</v>
      </c>
      <c r="B18" s="21" t="s">
        <v>443</v>
      </c>
      <c r="C18" s="21" t="s">
        <v>220</v>
      </c>
      <c r="D18" s="24">
        <v>2300000</v>
      </c>
      <c r="E18" s="22">
        <v>8206.4</v>
      </c>
      <c r="F18" s="23">
        <v>2.70332067510871</v>
      </c>
    </row>
    <row r="19" spans="1:6" x14ac:dyDescent="0.2">
      <c r="A19" s="21" t="s">
        <v>584</v>
      </c>
      <c r="B19" s="21" t="s">
        <v>583</v>
      </c>
      <c r="C19" s="21" t="s">
        <v>204</v>
      </c>
      <c r="D19" s="24">
        <v>547553</v>
      </c>
      <c r="E19" s="22">
        <v>7990.4409290000003</v>
      </c>
      <c r="F19" s="23">
        <v>2.63218026986261</v>
      </c>
    </row>
    <row r="20" spans="1:6" x14ac:dyDescent="0.2">
      <c r="A20" s="21" t="s">
        <v>263</v>
      </c>
      <c r="B20" s="21" t="s">
        <v>262</v>
      </c>
      <c r="C20" s="21" t="s">
        <v>159</v>
      </c>
      <c r="D20" s="24">
        <v>2000000</v>
      </c>
      <c r="E20" s="22">
        <v>7592</v>
      </c>
      <c r="F20" s="23">
        <v>2.5009273939151502</v>
      </c>
    </row>
    <row r="21" spans="1:6" x14ac:dyDescent="0.2">
      <c r="A21" s="21" t="s">
        <v>640</v>
      </c>
      <c r="B21" s="21" t="s">
        <v>639</v>
      </c>
      <c r="C21" s="21" t="s">
        <v>197</v>
      </c>
      <c r="D21" s="24">
        <v>1800000</v>
      </c>
      <c r="E21" s="22">
        <v>7269.3</v>
      </c>
      <c r="F21" s="23">
        <v>2.3946248030278499</v>
      </c>
    </row>
    <row r="22" spans="1:6" x14ac:dyDescent="0.2">
      <c r="A22" s="21" t="s">
        <v>176</v>
      </c>
      <c r="B22" s="21" t="s">
        <v>175</v>
      </c>
      <c r="C22" s="21" t="s">
        <v>177</v>
      </c>
      <c r="D22" s="24">
        <v>3950000</v>
      </c>
      <c r="E22" s="22">
        <v>7113.16</v>
      </c>
      <c r="F22" s="23">
        <v>2.3431897657141101</v>
      </c>
    </row>
    <row r="23" spans="1:6" x14ac:dyDescent="0.2">
      <c r="A23" s="21" t="s">
        <v>910</v>
      </c>
      <c r="B23" s="21" t="s">
        <v>909</v>
      </c>
      <c r="C23" s="21" t="s">
        <v>186</v>
      </c>
      <c r="D23" s="24">
        <v>156000</v>
      </c>
      <c r="E23" s="22">
        <v>6957.9120000000003</v>
      </c>
      <c r="F23" s="23">
        <v>2.29204856760418</v>
      </c>
    </row>
    <row r="24" spans="1:6" x14ac:dyDescent="0.2">
      <c r="A24" s="21" t="s">
        <v>185</v>
      </c>
      <c r="B24" s="21" t="s">
        <v>184</v>
      </c>
      <c r="C24" s="21" t="s">
        <v>186</v>
      </c>
      <c r="D24" s="24">
        <v>560000</v>
      </c>
      <c r="E24" s="22">
        <v>6825.28</v>
      </c>
      <c r="F24" s="23">
        <v>2.2483574450923598</v>
      </c>
    </row>
    <row r="25" spans="1:6" x14ac:dyDescent="0.2">
      <c r="A25" s="21" t="s">
        <v>386</v>
      </c>
      <c r="B25" s="21" t="s">
        <v>385</v>
      </c>
      <c r="C25" s="21" t="s">
        <v>186</v>
      </c>
      <c r="D25" s="24">
        <v>335000</v>
      </c>
      <c r="E25" s="22">
        <v>6411.9</v>
      </c>
      <c r="F25" s="23">
        <v>2.11218339792473</v>
      </c>
    </row>
    <row r="26" spans="1:6" x14ac:dyDescent="0.2">
      <c r="A26" s="21" t="s">
        <v>320</v>
      </c>
      <c r="B26" s="21" t="s">
        <v>319</v>
      </c>
      <c r="C26" s="21" t="s">
        <v>135</v>
      </c>
      <c r="D26" s="24">
        <v>1425000</v>
      </c>
      <c r="E26" s="22">
        <v>5967.1875</v>
      </c>
      <c r="F26" s="23">
        <v>1.9656879193069099</v>
      </c>
    </row>
    <row r="27" spans="1:6" x14ac:dyDescent="0.2">
      <c r="A27" s="21" t="s">
        <v>494</v>
      </c>
      <c r="B27" s="21" t="s">
        <v>493</v>
      </c>
      <c r="C27" s="21" t="s">
        <v>138</v>
      </c>
      <c r="D27" s="24">
        <v>1550000</v>
      </c>
      <c r="E27" s="22">
        <v>5952</v>
      </c>
      <c r="F27" s="23">
        <v>1.96068491156256</v>
      </c>
    </row>
    <row r="28" spans="1:6" x14ac:dyDescent="0.2">
      <c r="A28" s="21" t="s">
        <v>237</v>
      </c>
      <c r="B28" s="21" t="s">
        <v>236</v>
      </c>
      <c r="C28" s="21" t="s">
        <v>238</v>
      </c>
      <c r="D28" s="24">
        <v>3000000</v>
      </c>
      <c r="E28" s="22">
        <v>5375.7</v>
      </c>
      <c r="F28" s="23">
        <v>1.7708423855992701</v>
      </c>
    </row>
    <row r="29" spans="1:6" x14ac:dyDescent="0.2">
      <c r="A29" s="21" t="s">
        <v>944</v>
      </c>
      <c r="B29" s="21" t="s">
        <v>943</v>
      </c>
      <c r="C29" s="21" t="s">
        <v>130</v>
      </c>
      <c r="D29" s="24">
        <v>3100000</v>
      </c>
      <c r="E29" s="22">
        <v>4973.6400000000003</v>
      </c>
      <c r="F29" s="23">
        <v>1.63839732922447</v>
      </c>
    </row>
    <row r="30" spans="1:6" x14ac:dyDescent="0.2">
      <c r="A30" s="21" t="s">
        <v>182</v>
      </c>
      <c r="B30" s="21" t="s">
        <v>181</v>
      </c>
      <c r="C30" s="21" t="s">
        <v>183</v>
      </c>
      <c r="D30" s="24">
        <v>75000</v>
      </c>
      <c r="E30" s="22">
        <v>4790.25</v>
      </c>
      <c r="F30" s="23">
        <v>1.5779857018838299</v>
      </c>
    </row>
    <row r="31" spans="1:6" x14ac:dyDescent="0.2">
      <c r="A31" s="21" t="s">
        <v>727</v>
      </c>
      <c r="B31" s="21" t="s">
        <v>726</v>
      </c>
      <c r="C31" s="21" t="s">
        <v>186</v>
      </c>
      <c r="D31" s="24">
        <v>100000</v>
      </c>
      <c r="E31" s="22">
        <v>4434.3999999999996</v>
      </c>
      <c r="F31" s="23">
        <v>1.4607629656977501</v>
      </c>
    </row>
    <row r="32" spans="1:6" x14ac:dyDescent="0.2">
      <c r="A32" s="21" t="s">
        <v>904</v>
      </c>
      <c r="B32" s="21" t="s">
        <v>903</v>
      </c>
      <c r="C32" s="21" t="s">
        <v>442</v>
      </c>
      <c r="D32" s="24">
        <v>83007</v>
      </c>
      <c r="E32" s="22">
        <v>4291.4619000000002</v>
      </c>
      <c r="F32" s="23">
        <v>1.4136768474253401</v>
      </c>
    </row>
    <row r="33" spans="1:9" x14ac:dyDescent="0.2">
      <c r="A33" s="21" t="s">
        <v>502</v>
      </c>
      <c r="B33" s="21" t="s">
        <v>501</v>
      </c>
      <c r="C33" s="21" t="s">
        <v>150</v>
      </c>
      <c r="D33" s="24">
        <v>180000</v>
      </c>
      <c r="E33" s="22">
        <v>4002.3</v>
      </c>
      <c r="F33" s="23">
        <v>1.31842224824376</v>
      </c>
    </row>
    <row r="34" spans="1:9" x14ac:dyDescent="0.2">
      <c r="A34" s="21" t="s">
        <v>625</v>
      </c>
      <c r="B34" s="21" t="s">
        <v>624</v>
      </c>
      <c r="C34" s="21" t="s">
        <v>186</v>
      </c>
      <c r="D34" s="24">
        <v>375000</v>
      </c>
      <c r="E34" s="22">
        <v>3974.25</v>
      </c>
      <c r="F34" s="23">
        <v>1.30918212529864</v>
      </c>
    </row>
    <row r="35" spans="1:9" x14ac:dyDescent="0.2">
      <c r="A35" s="21" t="s">
        <v>635</v>
      </c>
      <c r="B35" s="21" t="s">
        <v>634</v>
      </c>
      <c r="C35" s="21" t="s">
        <v>636</v>
      </c>
      <c r="D35" s="24">
        <v>950000</v>
      </c>
      <c r="E35" s="22">
        <v>3615.7</v>
      </c>
      <c r="F35" s="23">
        <v>1.1910699655135699</v>
      </c>
    </row>
    <row r="36" spans="1:9" x14ac:dyDescent="0.2">
      <c r="A36" s="21" t="s">
        <v>575</v>
      </c>
      <c r="B36" s="21" t="s">
        <v>574</v>
      </c>
      <c r="C36" s="21" t="s">
        <v>576</v>
      </c>
      <c r="D36" s="24">
        <v>475000</v>
      </c>
      <c r="E36" s="22">
        <v>3482.4625000000001</v>
      </c>
      <c r="F36" s="23">
        <v>1.1471793815242699</v>
      </c>
    </row>
    <row r="37" spans="1:9" x14ac:dyDescent="0.2">
      <c r="A37" s="21" t="s">
        <v>199</v>
      </c>
      <c r="B37" s="21" t="s">
        <v>198</v>
      </c>
      <c r="C37" s="21" t="s">
        <v>159</v>
      </c>
      <c r="D37" s="24">
        <v>2029334</v>
      </c>
      <c r="E37" s="22">
        <v>3400.35205</v>
      </c>
      <c r="F37" s="23">
        <v>1.1201308733931199</v>
      </c>
    </row>
    <row r="38" spans="1:9" x14ac:dyDescent="0.2">
      <c r="A38" s="21" t="s">
        <v>777</v>
      </c>
      <c r="B38" s="21" t="s">
        <v>776</v>
      </c>
      <c r="C38" s="21" t="s">
        <v>197</v>
      </c>
      <c r="D38" s="24">
        <v>606250</v>
      </c>
      <c r="E38" s="22">
        <v>3182.5093750000001</v>
      </c>
      <c r="F38" s="23">
        <v>1.04836997857341</v>
      </c>
    </row>
    <row r="39" spans="1:9" x14ac:dyDescent="0.2">
      <c r="A39" s="21" t="s">
        <v>709</v>
      </c>
      <c r="B39" s="21" t="s">
        <v>708</v>
      </c>
      <c r="C39" s="21" t="s">
        <v>186</v>
      </c>
      <c r="D39" s="24">
        <v>100000</v>
      </c>
      <c r="E39" s="22">
        <v>2600.8000000000002</v>
      </c>
      <c r="F39" s="23">
        <v>0.85674551713573899</v>
      </c>
    </row>
    <row r="40" spans="1:9" x14ac:dyDescent="0.2">
      <c r="A40" s="21" t="s">
        <v>516</v>
      </c>
      <c r="B40" s="21" t="s">
        <v>515</v>
      </c>
      <c r="C40" s="21" t="s">
        <v>156</v>
      </c>
      <c r="D40" s="24">
        <v>293904</v>
      </c>
      <c r="E40" s="22">
        <v>2286.8670240000001</v>
      </c>
      <c r="F40" s="23">
        <v>0.753330925521973</v>
      </c>
    </row>
    <row r="41" spans="1:9" x14ac:dyDescent="0.2">
      <c r="A41" s="21" t="s">
        <v>528</v>
      </c>
      <c r="B41" s="21" t="s">
        <v>527</v>
      </c>
      <c r="C41" s="21" t="s">
        <v>197</v>
      </c>
      <c r="D41" s="24">
        <v>3500000</v>
      </c>
      <c r="E41" s="22">
        <v>2088.1</v>
      </c>
      <c r="F41" s="23">
        <v>0.68785385817099998</v>
      </c>
    </row>
    <row r="42" spans="1:9" x14ac:dyDescent="0.2">
      <c r="A42" s="21" t="s">
        <v>946</v>
      </c>
      <c r="B42" s="21" t="s">
        <v>945</v>
      </c>
      <c r="C42" s="21" t="s">
        <v>576</v>
      </c>
      <c r="D42" s="24">
        <v>615000</v>
      </c>
      <c r="E42" s="22">
        <v>1983.99</v>
      </c>
      <c r="F42" s="23">
        <v>0.65355834302604399</v>
      </c>
    </row>
    <row r="43" spans="1:9" x14ac:dyDescent="0.2">
      <c r="A43" s="21" t="s">
        <v>948</v>
      </c>
      <c r="B43" s="21" t="s">
        <v>947</v>
      </c>
      <c r="C43" s="21" t="s">
        <v>130</v>
      </c>
      <c r="D43" s="24">
        <v>180000</v>
      </c>
      <c r="E43" s="22">
        <v>1947.78</v>
      </c>
      <c r="F43" s="23">
        <v>0.64163018431507601</v>
      </c>
    </row>
    <row r="44" spans="1:9" x14ac:dyDescent="0.2">
      <c r="A44" s="21" t="s">
        <v>950</v>
      </c>
      <c r="B44" s="21" t="s">
        <v>949</v>
      </c>
      <c r="C44" s="21" t="s">
        <v>232</v>
      </c>
      <c r="D44" s="24">
        <v>100000</v>
      </c>
      <c r="E44" s="22">
        <v>1851.1</v>
      </c>
      <c r="F44" s="23">
        <v>0.60978223114809504</v>
      </c>
    </row>
    <row r="45" spans="1:9" x14ac:dyDescent="0.2">
      <c r="A45" s="21" t="s">
        <v>912</v>
      </c>
      <c r="B45" s="21" t="s">
        <v>911</v>
      </c>
      <c r="C45" s="21" t="s">
        <v>183</v>
      </c>
      <c r="D45" s="24">
        <v>317957</v>
      </c>
      <c r="E45" s="22">
        <v>1271.510043</v>
      </c>
      <c r="F45" s="23">
        <v>0.41885594022351602</v>
      </c>
    </row>
    <row r="46" spans="1:9" x14ac:dyDescent="0.2">
      <c r="A46" s="20" t="s">
        <v>30</v>
      </c>
      <c r="B46" s="20"/>
      <c r="C46" s="20"/>
      <c r="D46" s="20"/>
      <c r="E46" s="25">
        <f>SUM(E7:E45)</f>
        <v>294541.13622099999</v>
      </c>
      <c r="F46" s="26">
        <f>SUM(F7:F45)</f>
        <v>97.026606455478586</v>
      </c>
      <c r="G46" s="14"/>
      <c r="H46" s="14"/>
      <c r="I46" s="14"/>
    </row>
    <row r="47" spans="1:9" x14ac:dyDescent="0.2">
      <c r="A47" s="21"/>
      <c r="B47" s="21"/>
      <c r="C47" s="21"/>
      <c r="D47" s="21"/>
      <c r="E47" s="22"/>
      <c r="F47" s="23"/>
    </row>
    <row r="48" spans="1:9" x14ac:dyDescent="0.2">
      <c r="A48" s="20" t="s">
        <v>42</v>
      </c>
      <c r="B48" s="20"/>
      <c r="C48" s="20"/>
      <c r="D48" s="20"/>
      <c r="E48" s="25">
        <f>E46</f>
        <v>294541.13622099999</v>
      </c>
      <c r="F48" s="26">
        <f>F46</f>
        <v>97.026606455478586</v>
      </c>
      <c r="G48" s="14"/>
      <c r="H48" s="14"/>
      <c r="I48" s="14"/>
    </row>
    <row r="49" spans="1:9" x14ac:dyDescent="0.2">
      <c r="A49" s="20"/>
      <c r="B49" s="20"/>
      <c r="C49" s="20"/>
      <c r="D49" s="20"/>
      <c r="E49" s="25"/>
      <c r="F49" s="26"/>
      <c r="G49" s="14"/>
      <c r="H49" s="14"/>
      <c r="I49" s="14"/>
    </row>
    <row r="50" spans="1:9" x14ac:dyDescent="0.2">
      <c r="A50" s="20" t="s">
        <v>44</v>
      </c>
      <c r="B50" s="20"/>
      <c r="C50" s="20"/>
      <c r="D50" s="20"/>
      <c r="E50" s="25">
        <f>E52-(E46)</f>
        <v>9026.2531591000152</v>
      </c>
      <c r="F50" s="26">
        <f>F52-(F46)</f>
        <v>2.9733935445214144</v>
      </c>
      <c r="G50" s="14"/>
      <c r="H50" s="14"/>
      <c r="I50" s="14"/>
    </row>
    <row r="51" spans="1:9" x14ac:dyDescent="0.2">
      <c r="A51" s="20"/>
      <c r="B51" s="20"/>
      <c r="C51" s="20"/>
      <c r="D51" s="20"/>
      <c r="E51" s="25"/>
      <c r="F51" s="26"/>
      <c r="G51" s="14"/>
      <c r="H51" s="14"/>
      <c r="I51" s="14"/>
    </row>
    <row r="52" spans="1:9" x14ac:dyDescent="0.2">
      <c r="A52" s="27" t="s">
        <v>43</v>
      </c>
      <c r="B52" s="27"/>
      <c r="C52" s="27"/>
      <c r="D52" s="27"/>
      <c r="E52" s="28">
        <v>303567.38938010001</v>
      </c>
      <c r="F52" s="29">
        <v>100</v>
      </c>
      <c r="G52" s="14"/>
      <c r="H52" s="14"/>
      <c r="I52" s="14"/>
    </row>
    <row r="54" spans="1:9" x14ac:dyDescent="0.2">
      <c r="A54" s="14" t="s">
        <v>47</v>
      </c>
    </row>
    <row r="55" spans="1:9" x14ac:dyDescent="0.2">
      <c r="A55" s="14" t="s">
        <v>48</v>
      </c>
    </row>
    <row r="56" spans="1:9" x14ac:dyDescent="0.2">
      <c r="A56" s="14" t="s">
        <v>49</v>
      </c>
      <c r="B56" s="14"/>
      <c r="C56" s="30" t="s">
        <v>51</v>
      </c>
      <c r="D56" s="14" t="s">
        <v>50</v>
      </c>
    </row>
    <row r="57" spans="1:9" x14ac:dyDescent="0.2">
      <c r="A57" s="7" t="s">
        <v>52</v>
      </c>
      <c r="C57" s="31">
        <v>143.1207</v>
      </c>
      <c r="D57" s="31">
        <v>143.33080000000001</v>
      </c>
    </row>
    <row r="58" spans="1:9" x14ac:dyDescent="0.2">
      <c r="A58" s="7" t="s">
        <v>53</v>
      </c>
      <c r="C58" s="31">
        <v>44.751399999999997</v>
      </c>
      <c r="D58" s="31">
        <v>40.802500000000002</v>
      </c>
    </row>
    <row r="59" spans="1:9" x14ac:dyDescent="0.2">
      <c r="A59" s="7" t="s">
        <v>54</v>
      </c>
      <c r="C59" s="31">
        <v>164.49469999999999</v>
      </c>
      <c r="D59" s="31">
        <v>165.5848</v>
      </c>
    </row>
    <row r="60" spans="1:9" x14ac:dyDescent="0.2">
      <c r="A60" s="7" t="s">
        <v>55</v>
      </c>
      <c r="C60" s="31">
        <v>54.011600000000001</v>
      </c>
      <c r="D60" s="31">
        <v>49.499200000000002</v>
      </c>
    </row>
    <row r="62" spans="1:9" x14ac:dyDescent="0.2">
      <c r="A62" s="14" t="s">
        <v>56</v>
      </c>
    </row>
    <row r="63" spans="1:9" x14ac:dyDescent="0.2">
      <c r="A63" s="107" t="s">
        <v>57</v>
      </c>
      <c r="B63" s="108"/>
      <c r="C63" s="32" t="s">
        <v>58</v>
      </c>
    </row>
    <row r="64" spans="1:9" x14ac:dyDescent="0.2">
      <c r="A64" s="103" t="s">
        <v>53</v>
      </c>
      <c r="B64" s="104"/>
      <c r="C64" s="33">
        <v>4</v>
      </c>
    </row>
    <row r="65" spans="1:9" x14ac:dyDescent="0.2">
      <c r="A65" s="103" t="s">
        <v>55</v>
      </c>
      <c r="B65" s="104"/>
      <c r="C65" s="33">
        <v>4.8499999999999996</v>
      </c>
    </row>
    <row r="66" spans="1:9" x14ac:dyDescent="0.2">
      <c r="A66" s="7" t="s">
        <v>59</v>
      </c>
    </row>
    <row r="67" spans="1:9" x14ac:dyDescent="0.2">
      <c r="A67" s="7" t="s">
        <v>60</v>
      </c>
    </row>
    <row r="69" spans="1:9" x14ac:dyDescent="0.2">
      <c r="A69" s="14" t="s">
        <v>379</v>
      </c>
      <c r="D69" s="51">
        <v>0.126925088200433</v>
      </c>
    </row>
    <row r="71" spans="1:9" x14ac:dyDescent="0.2">
      <c r="A71" s="14" t="s">
        <v>62</v>
      </c>
      <c r="D71" s="30" t="s">
        <v>63</v>
      </c>
    </row>
    <row r="73" spans="1:9" x14ac:dyDescent="0.2">
      <c r="A73" s="62" t="s">
        <v>1089</v>
      </c>
      <c r="B73" s="63"/>
      <c r="C73" s="63"/>
      <c r="D73" s="63"/>
      <c r="E73" s="11"/>
      <c r="G73" s="63"/>
      <c r="H73" s="63"/>
      <c r="I73" s="63"/>
    </row>
    <row r="74" spans="1:9" x14ac:dyDescent="0.2">
      <c r="A74" s="64"/>
      <c r="B74" s="63"/>
      <c r="C74" s="63"/>
      <c r="D74" s="63"/>
      <c r="E74" s="11"/>
      <c r="G74" s="63"/>
      <c r="H74" s="63"/>
      <c r="I74" s="63"/>
    </row>
    <row r="75" spans="1:9" x14ac:dyDescent="0.2">
      <c r="A75" s="62" t="s">
        <v>1080</v>
      </c>
      <c r="B75" s="63"/>
      <c r="C75" s="63"/>
      <c r="D75" s="63"/>
      <c r="E75" s="11"/>
      <c r="G75" s="63"/>
      <c r="H75" s="63"/>
      <c r="I75" s="63"/>
    </row>
    <row r="76" spans="1:9" x14ac:dyDescent="0.2">
      <c r="A76" s="64"/>
      <c r="B76" s="63"/>
      <c r="C76" s="63"/>
      <c r="D76" s="63"/>
      <c r="E76" s="11"/>
      <c r="G76" s="63"/>
      <c r="H76" s="63"/>
      <c r="I76" s="63"/>
    </row>
    <row r="77" spans="1:9" x14ac:dyDescent="0.2">
      <c r="A77" s="63"/>
      <c r="B77" s="63"/>
      <c r="C77" s="63"/>
      <c r="D77" s="63"/>
      <c r="E77" s="11"/>
      <c r="G77" s="63"/>
      <c r="H77" s="63"/>
      <c r="I77" s="63"/>
    </row>
    <row r="78" spans="1:9" x14ac:dyDescent="0.2">
      <c r="A78" s="63"/>
      <c r="B78" s="63"/>
      <c r="C78" s="63"/>
      <c r="D78" s="63"/>
      <c r="E78" s="11"/>
      <c r="G78" s="63"/>
      <c r="H78" s="63"/>
      <c r="I78" s="63"/>
    </row>
    <row r="79" spans="1:9" x14ac:dyDescent="0.2">
      <c r="A79" s="63"/>
      <c r="B79" s="63"/>
      <c r="C79" s="63"/>
      <c r="D79" s="63"/>
      <c r="E79" s="11"/>
      <c r="G79" s="63"/>
      <c r="H79" s="63"/>
      <c r="I79" s="63"/>
    </row>
    <row r="80" spans="1:9" x14ac:dyDescent="0.2">
      <c r="A80" s="63"/>
      <c r="B80" s="63"/>
      <c r="C80" s="63"/>
      <c r="D80" s="63"/>
      <c r="E80" s="11"/>
      <c r="G80" s="63"/>
      <c r="H80" s="63"/>
      <c r="I80" s="63"/>
    </row>
    <row r="81" spans="1:9" x14ac:dyDescent="0.2">
      <c r="A81" s="63"/>
      <c r="B81" s="63"/>
      <c r="C81" s="63"/>
      <c r="D81" s="63"/>
      <c r="E81" s="11"/>
      <c r="G81" s="63"/>
      <c r="H81" s="63"/>
      <c r="I81" s="63"/>
    </row>
    <row r="82" spans="1:9" x14ac:dyDescent="0.2">
      <c r="A82" s="63"/>
      <c r="B82" s="63"/>
      <c r="C82" s="63"/>
      <c r="D82" s="63"/>
      <c r="E82" s="11"/>
      <c r="G82" s="63"/>
      <c r="H82" s="63"/>
      <c r="I82" s="63"/>
    </row>
    <row r="83" spans="1:9" x14ac:dyDescent="0.2">
      <c r="A83" s="63"/>
      <c r="B83" s="63"/>
      <c r="C83" s="63"/>
      <c r="D83" s="63"/>
      <c r="E83" s="11"/>
      <c r="G83" s="63"/>
      <c r="H83" s="63"/>
      <c r="I83" s="63"/>
    </row>
    <row r="84" spans="1:9" x14ac:dyDescent="0.2">
      <c r="A84" s="63"/>
      <c r="B84" s="63"/>
      <c r="C84" s="63"/>
      <c r="D84" s="63"/>
      <c r="E84" s="11"/>
      <c r="G84" s="63"/>
      <c r="H84" s="63"/>
      <c r="I84" s="63"/>
    </row>
    <row r="85" spans="1:9" x14ac:dyDescent="0.2">
      <c r="A85" s="63"/>
      <c r="B85" s="63"/>
      <c r="C85" s="63"/>
      <c r="D85" s="63"/>
      <c r="E85" s="11"/>
      <c r="G85" s="63"/>
      <c r="H85" s="63"/>
      <c r="I85" s="63"/>
    </row>
    <row r="86" spans="1:9" x14ac:dyDescent="0.2">
      <c r="A86" s="63"/>
      <c r="B86" s="63"/>
      <c r="C86" s="63"/>
      <c r="D86" s="63"/>
      <c r="E86" s="11"/>
      <c r="G86" s="63"/>
      <c r="H86" s="63"/>
      <c r="I86" s="63"/>
    </row>
    <row r="87" spans="1:9" x14ac:dyDescent="0.2">
      <c r="A87" s="63"/>
      <c r="B87" s="63"/>
      <c r="C87" s="63"/>
      <c r="D87" s="63"/>
      <c r="E87" s="11"/>
      <c r="G87" s="63"/>
      <c r="H87" s="63"/>
      <c r="I87" s="63"/>
    </row>
    <row r="88" spans="1:9" x14ac:dyDescent="0.2">
      <c r="A88" s="63"/>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2" t="s">
        <v>1108</v>
      </c>
      <c r="B93" s="63"/>
      <c r="C93" s="63"/>
      <c r="D93" s="63"/>
      <c r="E93" s="11"/>
      <c r="G93" s="63"/>
      <c r="H93" s="63"/>
      <c r="I93" s="63"/>
    </row>
    <row r="94" spans="1:9" x14ac:dyDescent="0.2">
      <c r="A94" s="63"/>
      <c r="B94" s="63"/>
      <c r="C94" s="63"/>
      <c r="D94" s="63"/>
      <c r="E94" s="11"/>
      <c r="G94" s="63"/>
      <c r="H94" s="63"/>
      <c r="I94" s="63"/>
    </row>
    <row r="95" spans="1:9" x14ac:dyDescent="0.2">
      <c r="A95" s="62" t="s">
        <v>1081</v>
      </c>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t="s">
        <v>1084</v>
      </c>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sheetData>
  <mergeCells count="4">
    <mergeCell ref="A1:F1"/>
    <mergeCell ref="A63:B63"/>
    <mergeCell ref="A64:B64"/>
    <mergeCell ref="A65:B65"/>
  </mergeCells>
  <conditionalFormatting sqref="F2:F3">
    <cfRule type="cellIs" dxfId="33" priority="3" stopIfTrue="1" operator="between">
      <formula>0.009</formula>
      <formula>-0.009</formula>
    </cfRule>
  </conditionalFormatting>
  <conditionalFormatting sqref="F5:F109">
    <cfRule type="cellIs" dxfId="32" priority="1" stopIfTrue="1" operator="between">
      <formula>0.009</formula>
      <formula>-0.009</formula>
    </cfRule>
  </conditionalFormatting>
  <conditionalFormatting sqref="F210:F65536">
    <cfRule type="cellIs" dxfId="31" priority="2" stopIfTrue="1" operator="between">
      <formula>0.009</formula>
      <formula>-0.009</formula>
    </cfRule>
  </conditionalFormatting>
  <hyperlinks>
    <hyperlink ref="A74"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5"/>
  <sheetViews>
    <sheetView workbookViewId="0">
      <selection sqref="A1:F1"/>
    </sheetView>
  </sheetViews>
  <sheetFormatPr defaultColWidth="9.109375" defaultRowHeight="10.199999999999999" x14ac:dyDescent="0.2"/>
  <cols>
    <col min="1" max="1" width="38.6640625" style="7" bestFit="1" customWidth="1"/>
    <col min="2" max="2" width="33.109375" style="7" bestFit="1" customWidth="1"/>
    <col min="3" max="3" width="35.4414062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19</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126</v>
      </c>
      <c r="B7" s="21" t="s">
        <v>125</v>
      </c>
      <c r="C7" s="21" t="s">
        <v>127</v>
      </c>
      <c r="D7" s="24">
        <v>187442</v>
      </c>
      <c r="E7" s="22">
        <v>1857.9251039999999</v>
      </c>
      <c r="F7" s="23">
        <v>5.9059992785367603</v>
      </c>
    </row>
    <row r="8" spans="1:6" x14ac:dyDescent="0.2">
      <c r="A8" s="21" t="s">
        <v>132</v>
      </c>
      <c r="B8" s="21" t="s">
        <v>131</v>
      </c>
      <c r="C8" s="21" t="s">
        <v>127</v>
      </c>
      <c r="D8" s="24">
        <v>86695</v>
      </c>
      <c r="E8" s="22">
        <v>1164.227155</v>
      </c>
      <c r="F8" s="23">
        <v>3.7008621729043099</v>
      </c>
    </row>
    <row r="9" spans="1:6" x14ac:dyDescent="0.2">
      <c r="A9" s="21" t="s">
        <v>173</v>
      </c>
      <c r="B9" s="21" t="s">
        <v>172</v>
      </c>
      <c r="C9" s="21" t="s">
        <v>174</v>
      </c>
      <c r="D9" s="24">
        <v>99744</v>
      </c>
      <c r="E9" s="22">
        <v>747.930384</v>
      </c>
      <c r="F9" s="23">
        <v>2.3775319569069802</v>
      </c>
    </row>
    <row r="10" spans="1:6" x14ac:dyDescent="0.2">
      <c r="A10" s="21" t="s">
        <v>476</v>
      </c>
      <c r="B10" s="21" t="s">
        <v>475</v>
      </c>
      <c r="C10" s="21" t="s">
        <v>210</v>
      </c>
      <c r="D10" s="24">
        <v>100242</v>
      </c>
      <c r="E10" s="22">
        <v>740.63801699999999</v>
      </c>
      <c r="F10" s="23">
        <v>2.3543508748773001</v>
      </c>
    </row>
    <row r="11" spans="1:6" x14ac:dyDescent="0.2">
      <c r="A11" s="21" t="s">
        <v>129</v>
      </c>
      <c r="B11" s="21" t="s">
        <v>128</v>
      </c>
      <c r="C11" s="21" t="s">
        <v>130</v>
      </c>
      <c r="D11" s="24">
        <v>17462</v>
      </c>
      <c r="E11" s="22">
        <v>713.06077000000005</v>
      </c>
      <c r="F11" s="23">
        <v>2.2666879219760299</v>
      </c>
    </row>
    <row r="12" spans="1:6" x14ac:dyDescent="0.2">
      <c r="A12" s="21" t="s">
        <v>747</v>
      </c>
      <c r="B12" s="21" t="s">
        <v>746</v>
      </c>
      <c r="C12" s="21" t="s">
        <v>204</v>
      </c>
      <c r="D12" s="24">
        <v>38397</v>
      </c>
      <c r="E12" s="22">
        <v>641.46028200000001</v>
      </c>
      <c r="F12" s="23">
        <v>2.0390832518198101</v>
      </c>
    </row>
    <row r="13" spans="1:6" x14ac:dyDescent="0.2">
      <c r="A13" s="21" t="s">
        <v>149</v>
      </c>
      <c r="B13" s="21" t="s">
        <v>148</v>
      </c>
      <c r="C13" s="21" t="s">
        <v>150</v>
      </c>
      <c r="D13" s="24">
        <v>224495</v>
      </c>
      <c r="E13" s="22">
        <v>624.20834749999995</v>
      </c>
      <c r="F13" s="23">
        <v>1.9842425521107701</v>
      </c>
    </row>
    <row r="14" spans="1:6" x14ac:dyDescent="0.2">
      <c r="A14" s="21" t="s">
        <v>530</v>
      </c>
      <c r="B14" s="21" t="s">
        <v>529</v>
      </c>
      <c r="C14" s="21" t="s">
        <v>238</v>
      </c>
      <c r="D14" s="24">
        <v>130662</v>
      </c>
      <c r="E14" s="22">
        <v>542.90061000000003</v>
      </c>
      <c r="F14" s="23">
        <v>1.72578033639464</v>
      </c>
    </row>
    <row r="15" spans="1:6" x14ac:dyDescent="0.2">
      <c r="A15" s="21" t="s">
        <v>456</v>
      </c>
      <c r="B15" s="21" t="s">
        <v>455</v>
      </c>
      <c r="C15" s="21" t="s">
        <v>162</v>
      </c>
      <c r="D15" s="24">
        <v>50361</v>
      </c>
      <c r="E15" s="22">
        <v>526.322811</v>
      </c>
      <c r="F15" s="23">
        <v>1.6730825883945</v>
      </c>
    </row>
    <row r="16" spans="1:6" x14ac:dyDescent="0.2">
      <c r="A16" s="21" t="s">
        <v>152</v>
      </c>
      <c r="B16" s="21" t="s">
        <v>151</v>
      </c>
      <c r="C16" s="21" t="s">
        <v>153</v>
      </c>
      <c r="D16" s="24">
        <v>13422</v>
      </c>
      <c r="E16" s="22">
        <v>497.84882399999998</v>
      </c>
      <c r="F16" s="23">
        <v>1.5825690653697999</v>
      </c>
    </row>
    <row r="17" spans="1:9" x14ac:dyDescent="0.2">
      <c r="A17" s="21" t="s">
        <v>882</v>
      </c>
      <c r="B17" s="21" t="s">
        <v>881</v>
      </c>
      <c r="C17" s="21" t="s">
        <v>232</v>
      </c>
      <c r="D17" s="24">
        <v>19136</v>
      </c>
      <c r="E17" s="22">
        <v>495.60326400000002</v>
      </c>
      <c r="F17" s="23">
        <v>1.57543084665939</v>
      </c>
    </row>
    <row r="18" spans="1:9" x14ac:dyDescent="0.2">
      <c r="A18" s="21" t="s">
        <v>876</v>
      </c>
      <c r="B18" s="21" t="s">
        <v>875</v>
      </c>
      <c r="C18" s="21" t="s">
        <v>253</v>
      </c>
      <c r="D18" s="24">
        <v>41065</v>
      </c>
      <c r="E18" s="22">
        <v>488.67349999999999</v>
      </c>
      <c r="F18" s="23">
        <v>1.55340241230737</v>
      </c>
    </row>
    <row r="19" spans="1:9" x14ac:dyDescent="0.2">
      <c r="A19" s="21" t="s">
        <v>902</v>
      </c>
      <c r="B19" s="21" t="s">
        <v>901</v>
      </c>
      <c r="C19" s="21" t="s">
        <v>165</v>
      </c>
      <c r="D19" s="24">
        <v>12486</v>
      </c>
      <c r="E19" s="22">
        <v>480.71100000000001</v>
      </c>
      <c r="F19" s="23">
        <v>1.5280911017738601</v>
      </c>
    </row>
    <row r="20" spans="1:9" x14ac:dyDescent="0.2">
      <c r="A20" s="21" t="s">
        <v>394</v>
      </c>
      <c r="B20" s="21" t="s">
        <v>393</v>
      </c>
      <c r="C20" s="21" t="s">
        <v>395</v>
      </c>
      <c r="D20" s="24">
        <v>38068</v>
      </c>
      <c r="E20" s="22">
        <v>337.54895599999998</v>
      </c>
      <c r="F20" s="23">
        <v>1.07300551906792</v>
      </c>
    </row>
    <row r="21" spans="1:9" x14ac:dyDescent="0.2">
      <c r="A21" s="21" t="s">
        <v>263</v>
      </c>
      <c r="B21" s="21" t="s">
        <v>262</v>
      </c>
      <c r="C21" s="21" t="s">
        <v>159</v>
      </c>
      <c r="D21" s="24">
        <v>83278</v>
      </c>
      <c r="E21" s="22">
        <v>316.123288</v>
      </c>
      <c r="F21" s="23">
        <v>1.0048972947494399</v>
      </c>
    </row>
    <row r="22" spans="1:9" x14ac:dyDescent="0.2">
      <c r="A22" s="21" t="s">
        <v>952</v>
      </c>
      <c r="B22" s="21" t="s">
        <v>951</v>
      </c>
      <c r="C22" s="21" t="s">
        <v>204</v>
      </c>
      <c r="D22" s="24">
        <v>28150</v>
      </c>
      <c r="E22" s="22">
        <v>298.75594999999998</v>
      </c>
      <c r="F22" s="23">
        <v>0.94968974872012002</v>
      </c>
    </row>
    <row r="23" spans="1:9" x14ac:dyDescent="0.2">
      <c r="A23" s="21" t="s">
        <v>140</v>
      </c>
      <c r="B23" s="21" t="s">
        <v>139</v>
      </c>
      <c r="C23" s="21" t="s">
        <v>141</v>
      </c>
      <c r="D23" s="24">
        <v>16009</v>
      </c>
      <c r="E23" s="22">
        <v>258.60938599999997</v>
      </c>
      <c r="F23" s="23">
        <v>0.82207126856219803</v>
      </c>
    </row>
    <row r="24" spans="1:9" x14ac:dyDescent="0.2">
      <c r="A24" s="21" t="s">
        <v>496</v>
      </c>
      <c r="B24" s="21" t="s">
        <v>495</v>
      </c>
      <c r="C24" s="21" t="s">
        <v>150</v>
      </c>
      <c r="D24" s="24">
        <v>70810</v>
      </c>
      <c r="E24" s="22">
        <v>127.613782</v>
      </c>
      <c r="F24" s="23">
        <v>0.40566054185968198</v>
      </c>
    </row>
    <row r="25" spans="1:9" x14ac:dyDescent="0.2">
      <c r="A25" s="20" t="s">
        <v>30</v>
      </c>
      <c r="B25" s="20"/>
      <c r="C25" s="20"/>
      <c r="D25" s="20"/>
      <c r="E25" s="25">
        <f>SUM(E7:E24)</f>
        <v>10860.161430500002</v>
      </c>
      <c r="F25" s="26">
        <f>SUM(F7:F24)</f>
        <v>34.522438732990878</v>
      </c>
      <c r="G25" s="14"/>
      <c r="H25" s="14"/>
      <c r="I25" s="14"/>
    </row>
    <row r="26" spans="1:9" x14ac:dyDescent="0.2">
      <c r="A26" s="21"/>
      <c r="B26" s="21"/>
      <c r="C26" s="21"/>
      <c r="D26" s="21"/>
      <c r="E26" s="22"/>
      <c r="F26" s="23"/>
    </row>
    <row r="27" spans="1:9" x14ac:dyDescent="0.2">
      <c r="A27" s="20" t="s">
        <v>548</v>
      </c>
      <c r="B27" s="21"/>
      <c r="C27" s="21"/>
      <c r="D27" s="21"/>
      <c r="E27" s="22"/>
      <c r="F27" s="23"/>
    </row>
    <row r="28" spans="1:9" x14ac:dyDescent="0.2">
      <c r="A28" s="21" t="s">
        <v>954</v>
      </c>
      <c r="B28" s="21" t="s">
        <v>953</v>
      </c>
      <c r="C28" s="21" t="s">
        <v>557</v>
      </c>
      <c r="D28" s="24">
        <v>70000</v>
      </c>
      <c r="E28" s="22">
        <v>3104.5321060000001</v>
      </c>
      <c r="F28" s="23">
        <v>9.8687317043917808</v>
      </c>
    </row>
    <row r="29" spans="1:9" x14ac:dyDescent="0.2">
      <c r="A29" s="21" t="s">
        <v>956</v>
      </c>
      <c r="B29" s="21" t="s">
        <v>955</v>
      </c>
      <c r="C29" s="21" t="s">
        <v>141</v>
      </c>
      <c r="D29" s="24">
        <v>25200</v>
      </c>
      <c r="E29" s="22">
        <v>1742.1694</v>
      </c>
      <c r="F29" s="23">
        <v>5.5380333670806596</v>
      </c>
    </row>
    <row r="30" spans="1:9" x14ac:dyDescent="0.2">
      <c r="A30" s="21" t="s">
        <v>958</v>
      </c>
      <c r="B30" s="21" t="s">
        <v>957</v>
      </c>
      <c r="C30" s="21" t="s">
        <v>557</v>
      </c>
      <c r="D30" s="24">
        <v>20911</v>
      </c>
      <c r="E30" s="22">
        <v>1561.0977370000001</v>
      </c>
      <c r="F30" s="23">
        <v>4.9624401374401996</v>
      </c>
    </row>
    <row r="31" spans="1:9" x14ac:dyDescent="0.2">
      <c r="A31" s="21" t="s">
        <v>960</v>
      </c>
      <c r="B31" s="21" t="s">
        <v>959</v>
      </c>
      <c r="C31" s="21" t="s">
        <v>557</v>
      </c>
      <c r="D31" s="24">
        <v>3567</v>
      </c>
      <c r="E31" s="22">
        <v>1445.839905</v>
      </c>
      <c r="F31" s="23">
        <v>4.5960568687216803</v>
      </c>
    </row>
    <row r="32" spans="1:9" x14ac:dyDescent="0.2">
      <c r="A32" s="21" t="s">
        <v>931</v>
      </c>
      <c r="B32" s="21" t="s">
        <v>930</v>
      </c>
      <c r="C32" s="21" t="s">
        <v>557</v>
      </c>
      <c r="D32" s="24">
        <v>21000</v>
      </c>
      <c r="E32" s="22">
        <v>859.25436999999999</v>
      </c>
      <c r="F32" s="23">
        <v>2.7314102588817599</v>
      </c>
    </row>
    <row r="33" spans="1:6" x14ac:dyDescent="0.2">
      <c r="A33" s="21" t="s">
        <v>962</v>
      </c>
      <c r="B33" s="21" t="s">
        <v>961</v>
      </c>
      <c r="C33" s="21" t="s">
        <v>150</v>
      </c>
      <c r="D33" s="24">
        <v>52104</v>
      </c>
      <c r="E33" s="22">
        <v>858.74118250000004</v>
      </c>
      <c r="F33" s="23">
        <v>2.7297789310105598</v>
      </c>
    </row>
    <row r="34" spans="1:6" x14ac:dyDescent="0.2">
      <c r="A34" s="21" t="s">
        <v>964</v>
      </c>
      <c r="B34" s="21" t="s">
        <v>963</v>
      </c>
      <c r="C34" s="21" t="s">
        <v>232</v>
      </c>
      <c r="D34" s="24">
        <v>18100</v>
      </c>
      <c r="E34" s="22">
        <v>854.45111940000004</v>
      </c>
      <c r="F34" s="23">
        <v>2.7161416161807401</v>
      </c>
    </row>
    <row r="35" spans="1:6" x14ac:dyDescent="0.2">
      <c r="A35" s="21" t="s">
        <v>933</v>
      </c>
      <c r="B35" s="21" t="s">
        <v>932</v>
      </c>
      <c r="C35" s="21" t="s">
        <v>153</v>
      </c>
      <c r="D35" s="24">
        <v>4114</v>
      </c>
      <c r="E35" s="22">
        <v>759.49530619999996</v>
      </c>
      <c r="F35" s="23">
        <v>2.4142946993999201</v>
      </c>
    </row>
    <row r="36" spans="1:6" x14ac:dyDescent="0.2">
      <c r="A36" s="21" t="s">
        <v>966</v>
      </c>
      <c r="B36" s="21" t="s">
        <v>965</v>
      </c>
      <c r="C36" s="21" t="s">
        <v>171</v>
      </c>
      <c r="D36" s="24">
        <v>14358</v>
      </c>
      <c r="E36" s="22">
        <v>615.76797950000002</v>
      </c>
      <c r="F36" s="23">
        <v>1.95741218784513</v>
      </c>
    </row>
    <row r="37" spans="1:6" x14ac:dyDescent="0.2">
      <c r="A37" s="21" t="s">
        <v>968</v>
      </c>
      <c r="B37" s="21" t="s">
        <v>967</v>
      </c>
      <c r="C37" s="21" t="s">
        <v>174</v>
      </c>
      <c r="D37" s="24">
        <v>63400</v>
      </c>
      <c r="E37" s="22">
        <v>584.65417509999997</v>
      </c>
      <c r="F37" s="23">
        <v>1.85850717496635</v>
      </c>
    </row>
    <row r="38" spans="1:6" x14ac:dyDescent="0.2">
      <c r="A38" s="21" t="s">
        <v>970</v>
      </c>
      <c r="B38" s="21" t="s">
        <v>969</v>
      </c>
      <c r="C38" s="21" t="s">
        <v>141</v>
      </c>
      <c r="D38" s="24">
        <v>4000</v>
      </c>
      <c r="E38" s="22">
        <v>513.32079250000004</v>
      </c>
      <c r="F38" s="23">
        <v>1.6317515833312699</v>
      </c>
    </row>
    <row r="39" spans="1:6" x14ac:dyDescent="0.2">
      <c r="A39" s="21" t="s">
        <v>972</v>
      </c>
      <c r="B39" s="21" t="s">
        <v>971</v>
      </c>
      <c r="C39" s="21" t="s">
        <v>210</v>
      </c>
      <c r="D39" s="24">
        <v>7750</v>
      </c>
      <c r="E39" s="22">
        <v>495.5351723</v>
      </c>
      <c r="F39" s="23">
        <v>1.5752143957754401</v>
      </c>
    </row>
    <row r="40" spans="1:6" x14ac:dyDescent="0.2">
      <c r="A40" s="21" t="s">
        <v>974</v>
      </c>
      <c r="B40" s="21" t="s">
        <v>973</v>
      </c>
      <c r="C40" s="21" t="s">
        <v>186</v>
      </c>
      <c r="D40" s="24">
        <v>213000</v>
      </c>
      <c r="E40" s="22">
        <v>463.39780910000002</v>
      </c>
      <c r="F40" s="23">
        <v>1.47305567933169</v>
      </c>
    </row>
    <row r="41" spans="1:6" x14ac:dyDescent="0.2">
      <c r="A41" s="21" t="s">
        <v>976</v>
      </c>
      <c r="B41" s="21" t="s">
        <v>975</v>
      </c>
      <c r="C41" s="21" t="s">
        <v>127</v>
      </c>
      <c r="D41" s="24">
        <v>1063700</v>
      </c>
      <c r="E41" s="22">
        <v>462.73951319999998</v>
      </c>
      <c r="F41" s="23">
        <v>1.4709630787730901</v>
      </c>
    </row>
    <row r="42" spans="1:6" x14ac:dyDescent="0.2">
      <c r="A42" s="21" t="s">
        <v>552</v>
      </c>
      <c r="B42" s="21" t="s">
        <v>551</v>
      </c>
      <c r="C42" s="21" t="s">
        <v>210</v>
      </c>
      <c r="D42" s="24">
        <v>6102</v>
      </c>
      <c r="E42" s="22">
        <v>450.15479620000002</v>
      </c>
      <c r="F42" s="23">
        <v>1.43095859777298</v>
      </c>
    </row>
    <row r="43" spans="1:6" x14ac:dyDescent="0.2">
      <c r="A43" s="21" t="s">
        <v>978</v>
      </c>
      <c r="B43" s="21" t="s">
        <v>977</v>
      </c>
      <c r="C43" s="21" t="s">
        <v>165</v>
      </c>
      <c r="D43" s="24">
        <v>57500</v>
      </c>
      <c r="E43" s="22">
        <v>440.28152610000001</v>
      </c>
      <c r="F43" s="23">
        <v>1.3995733035208799</v>
      </c>
    </row>
    <row r="44" spans="1:6" x14ac:dyDescent="0.2">
      <c r="A44" s="21" t="s">
        <v>980</v>
      </c>
      <c r="B44" s="21" t="s">
        <v>979</v>
      </c>
      <c r="C44" s="21" t="s">
        <v>127</v>
      </c>
      <c r="D44" s="24">
        <v>68500</v>
      </c>
      <c r="E44" s="22">
        <v>417.43370470000002</v>
      </c>
      <c r="F44" s="23">
        <v>1.3269443173394599</v>
      </c>
    </row>
    <row r="45" spans="1:6" x14ac:dyDescent="0.2">
      <c r="A45" s="21" t="s">
        <v>982</v>
      </c>
      <c r="B45" s="21" t="s">
        <v>981</v>
      </c>
      <c r="C45" s="21" t="s">
        <v>127</v>
      </c>
      <c r="D45" s="24">
        <v>10540</v>
      </c>
      <c r="E45" s="22">
        <v>414.94876790000001</v>
      </c>
      <c r="F45" s="23">
        <v>1.31904516418392</v>
      </c>
    </row>
    <row r="46" spans="1:6" x14ac:dyDescent="0.2">
      <c r="A46" s="21" t="s">
        <v>984</v>
      </c>
      <c r="B46" s="21" t="s">
        <v>983</v>
      </c>
      <c r="C46" s="21" t="s">
        <v>557</v>
      </c>
      <c r="D46" s="24">
        <v>59000</v>
      </c>
      <c r="E46" s="22">
        <v>389.969291</v>
      </c>
      <c r="F46" s="23">
        <v>1.2396400405694099</v>
      </c>
    </row>
    <row r="47" spans="1:6" x14ac:dyDescent="0.2">
      <c r="A47" s="21" t="s">
        <v>986</v>
      </c>
      <c r="B47" s="21" t="s">
        <v>985</v>
      </c>
      <c r="C47" s="21" t="s">
        <v>141</v>
      </c>
      <c r="D47" s="24">
        <v>75000</v>
      </c>
      <c r="E47" s="22">
        <v>350.86935440000002</v>
      </c>
      <c r="F47" s="23">
        <v>1.11534859477686</v>
      </c>
    </row>
    <row r="48" spans="1:6" x14ac:dyDescent="0.2">
      <c r="A48" s="21" t="s">
        <v>988</v>
      </c>
      <c r="B48" s="21" t="s">
        <v>987</v>
      </c>
      <c r="C48" s="21" t="s">
        <v>130</v>
      </c>
      <c r="D48" s="24">
        <v>2182</v>
      </c>
      <c r="E48" s="22">
        <v>325.38413439999999</v>
      </c>
      <c r="F48" s="23">
        <v>1.0343358076578899</v>
      </c>
    </row>
    <row r="49" spans="1:9" x14ac:dyDescent="0.2">
      <c r="A49" s="21" t="s">
        <v>990</v>
      </c>
      <c r="B49" s="21" t="s">
        <v>989</v>
      </c>
      <c r="C49" s="21" t="s">
        <v>414</v>
      </c>
      <c r="D49" s="24">
        <v>40100</v>
      </c>
      <c r="E49" s="22">
        <v>318.28513270000002</v>
      </c>
      <c r="F49" s="23">
        <v>1.0117693980495199</v>
      </c>
    </row>
    <row r="50" spans="1:9" x14ac:dyDescent="0.2">
      <c r="A50" s="21" t="s">
        <v>992</v>
      </c>
      <c r="B50" s="21" t="s">
        <v>991</v>
      </c>
      <c r="C50" s="21" t="s">
        <v>576</v>
      </c>
      <c r="D50" s="24">
        <v>53900</v>
      </c>
      <c r="E50" s="22">
        <v>317.01786779999998</v>
      </c>
      <c r="F50" s="23">
        <v>1.0077409979977601</v>
      </c>
    </row>
    <row r="51" spans="1:9" x14ac:dyDescent="0.2">
      <c r="A51" s="21" t="s">
        <v>994</v>
      </c>
      <c r="B51" s="21" t="s">
        <v>993</v>
      </c>
      <c r="C51" s="21" t="s">
        <v>557</v>
      </c>
      <c r="D51" s="24">
        <v>39000</v>
      </c>
      <c r="E51" s="22">
        <v>303.52881639999998</v>
      </c>
      <c r="F51" s="23">
        <v>0.96486180568531399</v>
      </c>
    </row>
    <row r="52" spans="1:9" x14ac:dyDescent="0.2">
      <c r="A52" s="21" t="s">
        <v>996</v>
      </c>
      <c r="B52" s="21" t="s">
        <v>995</v>
      </c>
      <c r="C52" s="21" t="s">
        <v>150</v>
      </c>
      <c r="D52" s="24">
        <v>27500</v>
      </c>
      <c r="E52" s="22">
        <v>285.33523459999998</v>
      </c>
      <c r="F52" s="23">
        <v>0.90702778387600502</v>
      </c>
    </row>
    <row r="53" spans="1:9" x14ac:dyDescent="0.2">
      <c r="A53" s="21" t="s">
        <v>998</v>
      </c>
      <c r="B53" s="21" t="s">
        <v>997</v>
      </c>
      <c r="C53" s="21" t="s">
        <v>557</v>
      </c>
      <c r="D53" s="24">
        <v>31600</v>
      </c>
      <c r="E53" s="22">
        <v>239.0687423</v>
      </c>
      <c r="F53" s="23">
        <v>0.75995518683969998</v>
      </c>
    </row>
    <row r="54" spans="1:9" x14ac:dyDescent="0.2">
      <c r="A54" s="21" t="s">
        <v>1000</v>
      </c>
      <c r="B54" s="21" t="s">
        <v>999</v>
      </c>
      <c r="C54" s="21" t="s">
        <v>220</v>
      </c>
      <c r="D54" s="24">
        <v>4500</v>
      </c>
      <c r="E54" s="22">
        <v>211.69456460000001</v>
      </c>
      <c r="F54" s="23">
        <v>0.67293775357575003</v>
      </c>
    </row>
    <row r="55" spans="1:9" x14ac:dyDescent="0.2">
      <c r="A55" s="21" t="s">
        <v>1002</v>
      </c>
      <c r="B55" s="21" t="s">
        <v>1001</v>
      </c>
      <c r="C55" s="21" t="s">
        <v>395</v>
      </c>
      <c r="D55" s="24">
        <v>9900</v>
      </c>
      <c r="E55" s="22">
        <v>166.82113380000001</v>
      </c>
      <c r="F55" s="23">
        <v>0.53029344064855399</v>
      </c>
    </row>
    <row r="56" spans="1:9" x14ac:dyDescent="0.2">
      <c r="A56" s="21" t="s">
        <v>1004</v>
      </c>
      <c r="B56" s="21" t="s">
        <v>1003</v>
      </c>
      <c r="C56" s="21" t="s">
        <v>183</v>
      </c>
      <c r="D56" s="24">
        <v>14200</v>
      </c>
      <c r="E56" s="22">
        <v>142.64361779999999</v>
      </c>
      <c r="F56" s="23">
        <v>0.45343760197917699</v>
      </c>
    </row>
    <row r="57" spans="1:9" x14ac:dyDescent="0.2">
      <c r="A57" s="21" t="s">
        <v>1006</v>
      </c>
      <c r="B57" s="21" t="s">
        <v>1005</v>
      </c>
      <c r="C57" s="21" t="s">
        <v>150</v>
      </c>
      <c r="D57" s="24">
        <v>9290</v>
      </c>
      <c r="E57" s="22">
        <v>110.75900710000001</v>
      </c>
      <c r="F57" s="23">
        <v>0.35208233884978402</v>
      </c>
    </row>
    <row r="58" spans="1:9" x14ac:dyDescent="0.2">
      <c r="A58" s="21" t="s">
        <v>1008</v>
      </c>
      <c r="B58" s="21" t="s">
        <v>1007</v>
      </c>
      <c r="C58" s="21" t="s">
        <v>557</v>
      </c>
      <c r="D58" s="24">
        <v>82000</v>
      </c>
      <c r="E58" s="22">
        <v>87.637071599999999</v>
      </c>
      <c r="F58" s="23">
        <v>0.27858199478996498</v>
      </c>
    </row>
    <row r="59" spans="1:9" x14ac:dyDescent="0.2">
      <c r="A59" s="21" t="s">
        <v>1010</v>
      </c>
      <c r="B59" s="21" t="s">
        <v>1009</v>
      </c>
      <c r="C59" s="21" t="s">
        <v>168</v>
      </c>
      <c r="D59" s="24">
        <v>4378</v>
      </c>
      <c r="E59" s="22">
        <v>58.879703900000003</v>
      </c>
      <c r="F59" s="23">
        <v>0.187167657084339</v>
      </c>
    </row>
    <row r="60" spans="1:9" x14ac:dyDescent="0.2">
      <c r="A60" s="20" t="s">
        <v>30</v>
      </c>
      <c r="B60" s="20"/>
      <c r="C60" s="20"/>
      <c r="D60" s="20"/>
      <c r="E60" s="25">
        <f>SUM(E27:E59)</f>
        <v>19351.709035100004</v>
      </c>
      <c r="F60" s="26">
        <f>SUM(F27:F59)</f>
        <v>61.515493468327534</v>
      </c>
      <c r="G60" s="14"/>
      <c r="H60" s="14"/>
      <c r="I60" s="14"/>
    </row>
    <row r="61" spans="1:9" x14ac:dyDescent="0.2">
      <c r="A61" s="21"/>
      <c r="B61" s="21"/>
      <c r="C61" s="21"/>
      <c r="D61" s="21"/>
      <c r="E61" s="22"/>
      <c r="F61" s="23"/>
    </row>
    <row r="62" spans="1:9" x14ac:dyDescent="0.2">
      <c r="A62" s="20" t="s">
        <v>42</v>
      </c>
      <c r="B62" s="20"/>
      <c r="C62" s="20"/>
      <c r="D62" s="20"/>
      <c r="E62" s="25">
        <f>E25+E60</f>
        <v>30211.870465600005</v>
      </c>
      <c r="F62" s="26">
        <f>F25+F60</f>
        <v>96.037932201318412</v>
      </c>
      <c r="G62" s="14"/>
      <c r="H62" s="14"/>
      <c r="I62" s="14"/>
    </row>
    <row r="63" spans="1:9" x14ac:dyDescent="0.2">
      <c r="A63" s="20"/>
      <c r="B63" s="20"/>
      <c r="C63" s="20"/>
      <c r="D63" s="20"/>
      <c r="E63" s="25"/>
      <c r="F63" s="26"/>
      <c r="G63" s="14"/>
      <c r="H63" s="14"/>
      <c r="I63" s="14"/>
    </row>
    <row r="64" spans="1:9" x14ac:dyDescent="0.2">
      <c r="A64" s="20" t="s">
        <v>44</v>
      </c>
      <c r="B64" s="20"/>
      <c r="C64" s="20"/>
      <c r="D64" s="20"/>
      <c r="E64" s="25">
        <f>E66-(E25+E60)</f>
        <v>1246.3979217999949</v>
      </c>
      <c r="F64" s="26">
        <f>F66-(F25+F60)</f>
        <v>3.9620677986815878</v>
      </c>
      <c r="G64" s="14"/>
      <c r="H64" s="14"/>
      <c r="I64" s="14"/>
    </row>
    <row r="65" spans="1:9" x14ac:dyDescent="0.2">
      <c r="A65" s="20"/>
      <c r="B65" s="20"/>
      <c r="C65" s="20"/>
      <c r="D65" s="20"/>
      <c r="E65" s="25"/>
      <c r="F65" s="26"/>
      <c r="G65" s="14"/>
      <c r="H65" s="14"/>
      <c r="I65" s="14"/>
    </row>
    <row r="66" spans="1:9" x14ac:dyDescent="0.2">
      <c r="A66" s="27" t="s">
        <v>43</v>
      </c>
      <c r="B66" s="27"/>
      <c r="C66" s="27"/>
      <c r="D66" s="27"/>
      <c r="E66" s="28">
        <v>31458.268387399999</v>
      </c>
      <c r="F66" s="29">
        <v>100</v>
      </c>
      <c r="G66" s="14"/>
      <c r="H66" s="14"/>
      <c r="I66" s="14"/>
    </row>
    <row r="68" spans="1:9" x14ac:dyDescent="0.2">
      <c r="A68" s="14" t="s">
        <v>47</v>
      </c>
    </row>
    <row r="69" spans="1:9" x14ac:dyDescent="0.2">
      <c r="A69" s="14" t="s">
        <v>48</v>
      </c>
    </row>
    <row r="70" spans="1:9" x14ac:dyDescent="0.2">
      <c r="A70" s="14" t="s">
        <v>49</v>
      </c>
      <c r="B70" s="14"/>
      <c r="C70" s="30" t="s">
        <v>51</v>
      </c>
      <c r="D70" s="14" t="s">
        <v>50</v>
      </c>
    </row>
    <row r="71" spans="1:9" x14ac:dyDescent="0.2">
      <c r="A71" s="7" t="s">
        <v>52</v>
      </c>
      <c r="C71" s="31">
        <v>30.71</v>
      </c>
      <c r="D71" s="31">
        <v>35.549500000000002</v>
      </c>
    </row>
    <row r="72" spans="1:9" x14ac:dyDescent="0.2">
      <c r="A72" s="7" t="s">
        <v>53</v>
      </c>
      <c r="C72" s="31">
        <v>14.495699999999999</v>
      </c>
      <c r="D72" s="31">
        <v>16.780100000000001</v>
      </c>
    </row>
    <row r="73" spans="1:9" x14ac:dyDescent="0.2">
      <c r="A73" s="7" t="s">
        <v>54</v>
      </c>
      <c r="C73" s="31">
        <v>33.566600000000001</v>
      </c>
      <c r="D73" s="31">
        <v>39.017899999999997</v>
      </c>
    </row>
    <row r="74" spans="1:9" x14ac:dyDescent="0.2">
      <c r="A74" s="7" t="s">
        <v>55</v>
      </c>
      <c r="C74" s="31">
        <v>15.3712</v>
      </c>
      <c r="D74" s="31">
        <v>17.866299999999999</v>
      </c>
    </row>
    <row r="76" spans="1:9" x14ac:dyDescent="0.2">
      <c r="A76" s="7" t="s">
        <v>60</v>
      </c>
    </row>
    <row r="78" spans="1:9" x14ac:dyDescent="0.2">
      <c r="A78" s="14" t="s">
        <v>56</v>
      </c>
      <c r="D78" s="30" t="s">
        <v>63</v>
      </c>
    </row>
    <row r="80" spans="1:9" x14ac:dyDescent="0.2">
      <c r="A80" s="14" t="s">
        <v>379</v>
      </c>
      <c r="D80" s="51">
        <v>0.391355145798854</v>
      </c>
    </row>
    <row r="82" spans="1:9" x14ac:dyDescent="0.2">
      <c r="A82" s="14" t="s">
        <v>62</v>
      </c>
      <c r="D82" s="30" t="s">
        <v>63</v>
      </c>
    </row>
    <row r="84" spans="1:9" x14ac:dyDescent="0.2">
      <c r="A84" s="62" t="s">
        <v>1089</v>
      </c>
      <c r="B84" s="63"/>
      <c r="C84" s="63"/>
      <c r="D84" s="63"/>
      <c r="E84" s="11"/>
      <c r="G84" s="63"/>
      <c r="H84" s="63"/>
      <c r="I84" s="63"/>
    </row>
    <row r="85" spans="1:9" x14ac:dyDescent="0.2">
      <c r="A85" s="64"/>
      <c r="B85" s="63"/>
      <c r="C85" s="63"/>
      <c r="D85" s="63"/>
      <c r="E85" s="11"/>
      <c r="G85" s="63"/>
      <c r="H85" s="63"/>
      <c r="I85" s="63"/>
    </row>
    <row r="86" spans="1:9" x14ac:dyDescent="0.2">
      <c r="A86" s="62" t="s">
        <v>1080</v>
      </c>
      <c r="B86" s="63"/>
      <c r="C86" s="63"/>
      <c r="D86" s="63"/>
      <c r="E86" s="11"/>
      <c r="G86" s="63"/>
      <c r="H86" s="63"/>
      <c r="I86" s="63"/>
    </row>
    <row r="87" spans="1:9" x14ac:dyDescent="0.2">
      <c r="A87" s="64"/>
      <c r="B87" s="63"/>
      <c r="C87" s="63"/>
      <c r="D87" s="63"/>
      <c r="E87" s="11"/>
      <c r="G87" s="63"/>
      <c r="H87" s="63"/>
      <c r="I87" s="63"/>
    </row>
    <row r="88" spans="1:9" x14ac:dyDescent="0.2">
      <c r="A88" s="63"/>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2" t="s">
        <v>1109</v>
      </c>
      <c r="B104" s="63"/>
      <c r="C104" s="63"/>
      <c r="D104" s="63"/>
      <c r="E104" s="11"/>
      <c r="G104" s="63"/>
      <c r="H104" s="63"/>
      <c r="I104" s="63"/>
    </row>
    <row r="105" spans="1:9" x14ac:dyDescent="0.2">
      <c r="A105" s="63"/>
      <c r="B105" s="63"/>
      <c r="C105" s="63"/>
      <c r="D105" s="63"/>
      <c r="E105" s="11"/>
      <c r="G105" s="63"/>
      <c r="H105" s="63"/>
      <c r="I105" s="63"/>
    </row>
    <row r="106" spans="1:9" x14ac:dyDescent="0.2">
      <c r="A106" s="62" t="s">
        <v>1081</v>
      </c>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t="s">
        <v>1084</v>
      </c>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sheetData>
  <mergeCells count="1">
    <mergeCell ref="A1:F1"/>
  </mergeCells>
  <conditionalFormatting sqref="F2:F3">
    <cfRule type="cellIs" dxfId="30" priority="3" stopIfTrue="1" operator="between">
      <formula>0.009</formula>
      <formula>-0.009</formula>
    </cfRule>
  </conditionalFormatting>
  <conditionalFormatting sqref="F5:F120">
    <cfRule type="cellIs" dxfId="29" priority="1" stopIfTrue="1" operator="between">
      <formula>0.009</formula>
      <formula>-0.009</formula>
    </cfRule>
  </conditionalFormatting>
  <conditionalFormatting sqref="F221:F65536">
    <cfRule type="cellIs" dxfId="28" priority="2" stopIfTrue="1" operator="between">
      <formula>0.009</formula>
      <formula>-0.009</formula>
    </cfRule>
  </conditionalFormatting>
  <hyperlinks>
    <hyperlink ref="A87"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27"/>
  <sheetViews>
    <sheetView workbookViewId="0">
      <selection sqref="A1:F1"/>
    </sheetView>
  </sheetViews>
  <sheetFormatPr defaultColWidth="9.109375" defaultRowHeight="10.199999999999999" x14ac:dyDescent="0.2"/>
  <cols>
    <col min="1" max="1" width="38.6640625" style="7" bestFit="1" customWidth="1"/>
    <col min="2" max="2" width="31.6640625" style="7" bestFit="1" customWidth="1"/>
    <col min="3" max="3" width="25.5546875" style="7" bestFit="1" customWidth="1"/>
    <col min="4" max="4" width="15.33203125" style="7" bestFit="1" customWidth="1"/>
    <col min="5" max="5" width="26.5546875" style="10" customWidth="1"/>
    <col min="6" max="6" width="13.5546875" style="11" bestFit="1" customWidth="1"/>
    <col min="7" max="16384" width="9.109375" style="7"/>
  </cols>
  <sheetData>
    <row r="1" spans="1:6" s="1" customFormat="1" ht="13.8" x14ac:dyDescent="0.2">
      <c r="A1" s="105" t="s">
        <v>1053</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126</v>
      </c>
      <c r="B7" s="21" t="s">
        <v>125</v>
      </c>
      <c r="C7" s="21" t="s">
        <v>127</v>
      </c>
      <c r="D7" s="24">
        <v>1006199</v>
      </c>
      <c r="E7" s="22">
        <v>9973.4444879999992</v>
      </c>
      <c r="F7" s="23">
        <v>12.6738563824258</v>
      </c>
    </row>
    <row r="8" spans="1:6" x14ac:dyDescent="0.2">
      <c r="A8" s="21" t="s">
        <v>137</v>
      </c>
      <c r="B8" s="21" t="s">
        <v>136</v>
      </c>
      <c r="C8" s="21" t="s">
        <v>138</v>
      </c>
      <c r="D8" s="24">
        <v>445990</v>
      </c>
      <c r="E8" s="22">
        <v>7003.8269600000003</v>
      </c>
      <c r="F8" s="23">
        <v>8.9001845977289396</v>
      </c>
    </row>
    <row r="9" spans="1:6" x14ac:dyDescent="0.2">
      <c r="A9" s="21" t="s">
        <v>132</v>
      </c>
      <c r="B9" s="21" t="s">
        <v>131</v>
      </c>
      <c r="C9" s="21" t="s">
        <v>127</v>
      </c>
      <c r="D9" s="24">
        <v>470124</v>
      </c>
      <c r="E9" s="22">
        <v>6313.295196</v>
      </c>
      <c r="F9" s="23">
        <v>8.0226843103438501</v>
      </c>
    </row>
    <row r="10" spans="1:6" x14ac:dyDescent="0.2">
      <c r="A10" s="21" t="s">
        <v>140</v>
      </c>
      <c r="B10" s="21" t="s">
        <v>139</v>
      </c>
      <c r="C10" s="21" t="s">
        <v>141</v>
      </c>
      <c r="D10" s="24">
        <v>237346</v>
      </c>
      <c r="E10" s="22">
        <v>3834.0872840000002</v>
      </c>
      <c r="F10" s="23">
        <v>4.8722055508072097</v>
      </c>
    </row>
    <row r="11" spans="1:6" x14ac:dyDescent="0.2">
      <c r="A11" s="21" t="s">
        <v>134</v>
      </c>
      <c r="B11" s="21" t="s">
        <v>133</v>
      </c>
      <c r="C11" s="21" t="s">
        <v>135</v>
      </c>
      <c r="D11" s="24">
        <v>179560</v>
      </c>
      <c r="E11" s="22">
        <v>3780.8153600000001</v>
      </c>
      <c r="F11" s="23">
        <v>4.8045097096358003</v>
      </c>
    </row>
    <row r="12" spans="1:6" x14ac:dyDescent="0.2">
      <c r="A12" s="21" t="s">
        <v>129</v>
      </c>
      <c r="B12" s="21" t="s">
        <v>128</v>
      </c>
      <c r="C12" s="21" t="s">
        <v>130</v>
      </c>
      <c r="D12" s="24">
        <v>77368</v>
      </c>
      <c r="E12" s="22">
        <v>3159.3222799999999</v>
      </c>
      <c r="F12" s="23">
        <v>4.0147410346239996</v>
      </c>
    </row>
    <row r="13" spans="1:6" x14ac:dyDescent="0.2">
      <c r="A13" s="21" t="s">
        <v>145</v>
      </c>
      <c r="B13" s="21" t="s">
        <v>144</v>
      </c>
      <c r="C13" s="21" t="s">
        <v>127</v>
      </c>
      <c r="D13" s="24">
        <v>273342</v>
      </c>
      <c r="E13" s="22">
        <v>2684.765124</v>
      </c>
      <c r="F13" s="23">
        <v>3.4116926848153599</v>
      </c>
    </row>
    <row r="14" spans="1:6" x14ac:dyDescent="0.2">
      <c r="A14" s="21" t="s">
        <v>322</v>
      </c>
      <c r="B14" s="21" t="s">
        <v>321</v>
      </c>
      <c r="C14" s="21" t="s">
        <v>192</v>
      </c>
      <c r="D14" s="24">
        <v>634742</v>
      </c>
      <c r="E14" s="22">
        <v>2558.01026</v>
      </c>
      <c r="F14" s="23">
        <v>3.2506176475959898</v>
      </c>
    </row>
    <row r="15" spans="1:6" x14ac:dyDescent="0.2">
      <c r="A15" s="21" t="s">
        <v>143</v>
      </c>
      <c r="B15" s="21" t="s">
        <v>142</v>
      </c>
      <c r="C15" s="21" t="s">
        <v>127</v>
      </c>
      <c r="D15" s="24">
        <v>188667</v>
      </c>
      <c r="E15" s="22">
        <v>2394.9388979999999</v>
      </c>
      <c r="F15" s="23">
        <v>3.04339304985935</v>
      </c>
    </row>
    <row r="16" spans="1:6" x14ac:dyDescent="0.2">
      <c r="A16" s="21" t="s">
        <v>152</v>
      </c>
      <c r="B16" s="21" t="s">
        <v>151</v>
      </c>
      <c r="C16" s="21" t="s">
        <v>153</v>
      </c>
      <c r="D16" s="24">
        <v>58386</v>
      </c>
      <c r="E16" s="22">
        <v>2165.6535119999999</v>
      </c>
      <c r="F16" s="23">
        <v>2.75202630527582</v>
      </c>
    </row>
    <row r="17" spans="1:6" x14ac:dyDescent="0.2">
      <c r="A17" s="21" t="s">
        <v>336</v>
      </c>
      <c r="B17" s="21" t="s">
        <v>335</v>
      </c>
      <c r="C17" s="21" t="s">
        <v>141</v>
      </c>
      <c r="D17" s="24">
        <v>67284</v>
      </c>
      <c r="E17" s="22">
        <v>2157.2596079999998</v>
      </c>
      <c r="F17" s="23">
        <v>2.7413596660909501</v>
      </c>
    </row>
    <row r="18" spans="1:6" x14ac:dyDescent="0.2">
      <c r="A18" s="21" t="s">
        <v>308</v>
      </c>
      <c r="B18" s="21" t="s">
        <v>307</v>
      </c>
      <c r="C18" s="21" t="s">
        <v>127</v>
      </c>
      <c r="D18" s="24">
        <v>96886</v>
      </c>
      <c r="E18" s="22">
        <v>2132.557746</v>
      </c>
      <c r="F18" s="23">
        <v>2.70996952282167</v>
      </c>
    </row>
    <row r="19" spans="1:6" x14ac:dyDescent="0.2">
      <c r="A19" s="21" t="s">
        <v>338</v>
      </c>
      <c r="B19" s="21" t="s">
        <v>337</v>
      </c>
      <c r="C19" s="21" t="s">
        <v>220</v>
      </c>
      <c r="D19" s="24">
        <v>175284</v>
      </c>
      <c r="E19" s="22">
        <v>1729.7025120000001</v>
      </c>
      <c r="F19" s="23">
        <v>2.1980371222585799</v>
      </c>
    </row>
    <row r="20" spans="1:6" x14ac:dyDescent="0.2">
      <c r="A20" s="21" t="s">
        <v>201</v>
      </c>
      <c r="B20" s="21" t="s">
        <v>200</v>
      </c>
      <c r="C20" s="21" t="s">
        <v>153</v>
      </c>
      <c r="D20" s="24">
        <v>8645</v>
      </c>
      <c r="E20" s="22">
        <v>1443.4556500000001</v>
      </c>
      <c r="F20" s="23">
        <v>1.8342860006402599</v>
      </c>
    </row>
    <row r="21" spans="1:6" x14ac:dyDescent="0.2">
      <c r="A21" s="21" t="s">
        <v>191</v>
      </c>
      <c r="B21" s="21" t="s">
        <v>190</v>
      </c>
      <c r="C21" s="21" t="s">
        <v>192</v>
      </c>
      <c r="D21" s="24">
        <v>58468</v>
      </c>
      <c r="E21" s="22">
        <v>1354.060412</v>
      </c>
      <c r="F21" s="23">
        <v>1.72068608949141</v>
      </c>
    </row>
    <row r="22" spans="1:6" x14ac:dyDescent="0.2">
      <c r="A22" s="21" t="s">
        <v>149</v>
      </c>
      <c r="B22" s="21" t="s">
        <v>148</v>
      </c>
      <c r="C22" s="21" t="s">
        <v>150</v>
      </c>
      <c r="D22" s="24">
        <v>458739</v>
      </c>
      <c r="E22" s="22">
        <v>1275.52379</v>
      </c>
      <c r="F22" s="23">
        <v>1.6208848754588401</v>
      </c>
    </row>
    <row r="23" spans="1:6" x14ac:dyDescent="0.2">
      <c r="A23" s="21" t="s">
        <v>164</v>
      </c>
      <c r="B23" s="21" t="s">
        <v>163</v>
      </c>
      <c r="C23" s="21" t="s">
        <v>165</v>
      </c>
      <c r="D23" s="24">
        <v>69427</v>
      </c>
      <c r="E23" s="22">
        <v>1193.936119</v>
      </c>
      <c r="F23" s="23">
        <v>1.5172065097673499</v>
      </c>
    </row>
    <row r="24" spans="1:6" x14ac:dyDescent="0.2">
      <c r="A24" s="21" t="s">
        <v>147</v>
      </c>
      <c r="B24" s="21" t="s">
        <v>146</v>
      </c>
      <c r="C24" s="21" t="s">
        <v>141</v>
      </c>
      <c r="D24" s="24">
        <v>69798</v>
      </c>
      <c r="E24" s="22">
        <v>1133.0309339999999</v>
      </c>
      <c r="F24" s="23">
        <v>1.4398106242672299</v>
      </c>
    </row>
    <row r="25" spans="1:6" x14ac:dyDescent="0.2">
      <c r="A25" s="21" t="s">
        <v>261</v>
      </c>
      <c r="B25" s="21" t="s">
        <v>260</v>
      </c>
      <c r="C25" s="21" t="s">
        <v>183</v>
      </c>
      <c r="D25" s="24">
        <v>27186</v>
      </c>
      <c r="E25" s="22">
        <v>1101.4407900000001</v>
      </c>
      <c r="F25" s="23">
        <v>1.39966712633751</v>
      </c>
    </row>
    <row r="26" spans="1:6" x14ac:dyDescent="0.2">
      <c r="A26" s="21" t="s">
        <v>158</v>
      </c>
      <c r="B26" s="21" t="s">
        <v>157</v>
      </c>
      <c r="C26" s="21" t="s">
        <v>159</v>
      </c>
      <c r="D26" s="24">
        <v>312350</v>
      </c>
      <c r="E26" s="22">
        <v>1029.3494250000001</v>
      </c>
      <c r="F26" s="23">
        <v>1.30805628842466</v>
      </c>
    </row>
    <row r="27" spans="1:6" x14ac:dyDescent="0.2">
      <c r="A27" s="21" t="s">
        <v>176</v>
      </c>
      <c r="B27" s="21" t="s">
        <v>175</v>
      </c>
      <c r="C27" s="21" t="s">
        <v>177</v>
      </c>
      <c r="D27" s="24">
        <v>544808</v>
      </c>
      <c r="E27" s="22">
        <v>981.09024639999996</v>
      </c>
      <c r="F27" s="23">
        <v>1.24673044463557</v>
      </c>
    </row>
    <row r="28" spans="1:6" x14ac:dyDescent="0.2">
      <c r="A28" s="21" t="s">
        <v>188</v>
      </c>
      <c r="B28" s="21" t="s">
        <v>187</v>
      </c>
      <c r="C28" s="21" t="s">
        <v>189</v>
      </c>
      <c r="D28" s="24">
        <v>235966</v>
      </c>
      <c r="E28" s="22">
        <v>942.92013599999996</v>
      </c>
      <c r="F28" s="23">
        <v>1.1982253872410999</v>
      </c>
    </row>
    <row r="29" spans="1:6" x14ac:dyDescent="0.2">
      <c r="A29" s="21" t="s">
        <v>155</v>
      </c>
      <c r="B29" s="21" t="s">
        <v>154</v>
      </c>
      <c r="C29" s="21" t="s">
        <v>156</v>
      </c>
      <c r="D29" s="24">
        <v>7821</v>
      </c>
      <c r="E29" s="22">
        <v>921.62663999999995</v>
      </c>
      <c r="F29" s="23">
        <v>1.1711664598556399</v>
      </c>
    </row>
    <row r="30" spans="1:6" x14ac:dyDescent="0.2">
      <c r="A30" s="21" t="s">
        <v>435</v>
      </c>
      <c r="B30" s="21" t="s">
        <v>434</v>
      </c>
      <c r="C30" s="21" t="s">
        <v>220</v>
      </c>
      <c r="D30" s="24">
        <v>92244</v>
      </c>
      <c r="E30" s="22">
        <v>918.93472799999995</v>
      </c>
      <c r="F30" s="23">
        <v>1.1677456852051999</v>
      </c>
    </row>
    <row r="31" spans="1:6" x14ac:dyDescent="0.2">
      <c r="A31" s="21" t="s">
        <v>394</v>
      </c>
      <c r="B31" s="21" t="s">
        <v>393</v>
      </c>
      <c r="C31" s="21" t="s">
        <v>395</v>
      </c>
      <c r="D31" s="24">
        <v>95418</v>
      </c>
      <c r="E31" s="22">
        <v>846.07140600000002</v>
      </c>
      <c r="F31" s="23">
        <v>1.0751538750552001</v>
      </c>
    </row>
    <row r="32" spans="1:6" x14ac:dyDescent="0.2">
      <c r="A32" s="21" t="s">
        <v>799</v>
      </c>
      <c r="B32" s="21" t="s">
        <v>798</v>
      </c>
      <c r="C32" s="21" t="s">
        <v>183</v>
      </c>
      <c r="D32" s="24">
        <v>29792</v>
      </c>
      <c r="E32" s="22">
        <v>825.08943999999997</v>
      </c>
      <c r="F32" s="23">
        <v>1.0484908275970299</v>
      </c>
    </row>
    <row r="33" spans="1:6" x14ac:dyDescent="0.2">
      <c r="A33" s="21" t="s">
        <v>330</v>
      </c>
      <c r="B33" s="21" t="s">
        <v>329</v>
      </c>
      <c r="C33" s="21" t="s">
        <v>159</v>
      </c>
      <c r="D33" s="24">
        <v>298415</v>
      </c>
      <c r="E33" s="22">
        <v>789.60608999999999</v>
      </c>
      <c r="F33" s="23">
        <v>1.0033999984047199</v>
      </c>
    </row>
    <row r="34" spans="1:6" x14ac:dyDescent="0.2">
      <c r="A34" s="21" t="s">
        <v>340</v>
      </c>
      <c r="B34" s="21" t="s">
        <v>339</v>
      </c>
      <c r="C34" s="21" t="s">
        <v>220</v>
      </c>
      <c r="D34" s="24">
        <v>37605</v>
      </c>
      <c r="E34" s="22">
        <v>767.10439499999995</v>
      </c>
      <c r="F34" s="23">
        <v>0.97480573980787999</v>
      </c>
    </row>
    <row r="35" spans="1:6" x14ac:dyDescent="0.2">
      <c r="A35" s="21" t="s">
        <v>196</v>
      </c>
      <c r="B35" s="21" t="s">
        <v>195</v>
      </c>
      <c r="C35" s="21" t="s">
        <v>197</v>
      </c>
      <c r="D35" s="24">
        <v>14392</v>
      </c>
      <c r="E35" s="22">
        <v>728.16323999999997</v>
      </c>
      <c r="F35" s="23">
        <v>0.92532086961788695</v>
      </c>
    </row>
    <row r="36" spans="1:6" x14ac:dyDescent="0.2">
      <c r="A36" s="21" t="s">
        <v>346</v>
      </c>
      <c r="B36" s="21" t="s">
        <v>345</v>
      </c>
      <c r="C36" s="21" t="s">
        <v>177</v>
      </c>
      <c r="D36" s="24">
        <v>61715</v>
      </c>
      <c r="E36" s="22">
        <v>718.85631999999998</v>
      </c>
      <c r="F36" s="23">
        <v>0.91349400603182596</v>
      </c>
    </row>
    <row r="37" spans="1:6" x14ac:dyDescent="0.2">
      <c r="A37" s="21" t="s">
        <v>1012</v>
      </c>
      <c r="B37" s="21" t="s">
        <v>1011</v>
      </c>
      <c r="C37" s="21" t="s">
        <v>1013</v>
      </c>
      <c r="D37" s="24">
        <v>48621</v>
      </c>
      <c r="E37" s="22">
        <v>714.63145799999995</v>
      </c>
      <c r="F37" s="23">
        <v>0.90812521952200997</v>
      </c>
    </row>
    <row r="38" spans="1:6" x14ac:dyDescent="0.2">
      <c r="A38" s="21" t="s">
        <v>500</v>
      </c>
      <c r="B38" s="21" t="s">
        <v>499</v>
      </c>
      <c r="C38" s="21" t="s">
        <v>156</v>
      </c>
      <c r="D38" s="24">
        <v>25172</v>
      </c>
      <c r="E38" s="22">
        <v>712.11587999999995</v>
      </c>
      <c r="F38" s="23">
        <v>0.90492852310191696</v>
      </c>
    </row>
    <row r="39" spans="1:6" x14ac:dyDescent="0.2">
      <c r="A39" s="21" t="s">
        <v>1015</v>
      </c>
      <c r="B39" s="21" t="s">
        <v>1014</v>
      </c>
      <c r="C39" s="21" t="s">
        <v>153</v>
      </c>
      <c r="D39" s="24">
        <v>7302</v>
      </c>
      <c r="E39" s="22">
        <v>682.22586000000001</v>
      </c>
      <c r="F39" s="23">
        <v>0.86694547509842801</v>
      </c>
    </row>
    <row r="40" spans="1:6" x14ac:dyDescent="0.2">
      <c r="A40" s="21" t="s">
        <v>314</v>
      </c>
      <c r="B40" s="21" t="s">
        <v>313</v>
      </c>
      <c r="C40" s="21" t="s">
        <v>141</v>
      </c>
      <c r="D40" s="24">
        <v>41824</v>
      </c>
      <c r="E40" s="22">
        <v>665.378016</v>
      </c>
      <c r="F40" s="23">
        <v>0.84553590536889001</v>
      </c>
    </row>
    <row r="41" spans="1:6" x14ac:dyDescent="0.2">
      <c r="A41" s="21" t="s">
        <v>801</v>
      </c>
      <c r="B41" s="21" t="s">
        <v>800</v>
      </c>
      <c r="C41" s="21" t="s">
        <v>153</v>
      </c>
      <c r="D41" s="24">
        <v>9065</v>
      </c>
      <c r="E41" s="22">
        <v>662.87812499999995</v>
      </c>
      <c r="F41" s="23">
        <v>0.84235914336416395</v>
      </c>
    </row>
    <row r="42" spans="1:6" x14ac:dyDescent="0.2">
      <c r="A42" s="21" t="s">
        <v>318</v>
      </c>
      <c r="B42" s="21" t="s">
        <v>317</v>
      </c>
      <c r="C42" s="21" t="s">
        <v>220</v>
      </c>
      <c r="D42" s="24">
        <v>215905</v>
      </c>
      <c r="E42" s="22">
        <v>636.81179750000001</v>
      </c>
      <c r="F42" s="23">
        <v>0.80923509163361396</v>
      </c>
    </row>
    <row r="43" spans="1:6" x14ac:dyDescent="0.2">
      <c r="A43" s="21" t="s">
        <v>267</v>
      </c>
      <c r="B43" s="21" t="s">
        <v>266</v>
      </c>
      <c r="C43" s="21" t="s">
        <v>150</v>
      </c>
      <c r="D43" s="24">
        <v>14623</v>
      </c>
      <c r="E43" s="22">
        <v>625.71816999999999</v>
      </c>
      <c r="F43" s="23">
        <v>0.79513775125494202</v>
      </c>
    </row>
    <row r="44" spans="1:6" x14ac:dyDescent="0.2">
      <c r="A44" s="21" t="s">
        <v>269</v>
      </c>
      <c r="B44" s="21" t="s">
        <v>268</v>
      </c>
      <c r="C44" s="21" t="s">
        <v>270</v>
      </c>
      <c r="D44" s="24">
        <v>255911</v>
      </c>
      <c r="E44" s="22">
        <v>615.15886179999995</v>
      </c>
      <c r="F44" s="23">
        <v>0.78171940258056105</v>
      </c>
    </row>
    <row r="45" spans="1:6" x14ac:dyDescent="0.2">
      <c r="A45" s="21" t="s">
        <v>392</v>
      </c>
      <c r="B45" s="21" t="s">
        <v>391</v>
      </c>
      <c r="C45" s="21" t="s">
        <v>171</v>
      </c>
      <c r="D45" s="24">
        <v>47236</v>
      </c>
      <c r="E45" s="22">
        <v>608.39967999999999</v>
      </c>
      <c r="F45" s="23">
        <v>0.77313010331700305</v>
      </c>
    </row>
    <row r="46" spans="1:6" x14ac:dyDescent="0.2">
      <c r="A46" s="21" t="s">
        <v>1017</v>
      </c>
      <c r="B46" s="21" t="s">
        <v>1016</v>
      </c>
      <c r="C46" s="21" t="s">
        <v>174</v>
      </c>
      <c r="D46" s="24">
        <v>29556</v>
      </c>
      <c r="E46" s="22">
        <v>601.43504399999995</v>
      </c>
      <c r="F46" s="23">
        <v>0.76427972103171804</v>
      </c>
    </row>
    <row r="47" spans="1:6" x14ac:dyDescent="0.2">
      <c r="A47" s="21" t="s">
        <v>914</v>
      </c>
      <c r="B47" s="21" t="s">
        <v>913</v>
      </c>
      <c r="C47" s="21" t="s">
        <v>915</v>
      </c>
      <c r="D47" s="24">
        <v>149612</v>
      </c>
      <c r="E47" s="22">
        <v>596.95187999999996</v>
      </c>
      <c r="F47" s="23">
        <v>0.75858269461890504</v>
      </c>
    </row>
    <row r="48" spans="1:6" x14ac:dyDescent="0.2">
      <c r="A48" s="21" t="s">
        <v>265</v>
      </c>
      <c r="B48" s="21" t="s">
        <v>264</v>
      </c>
      <c r="C48" s="21" t="s">
        <v>165</v>
      </c>
      <c r="D48" s="24">
        <v>37055</v>
      </c>
      <c r="E48" s="22">
        <v>560.01221499999997</v>
      </c>
      <c r="F48" s="23">
        <v>0.71164123827569103</v>
      </c>
    </row>
    <row r="49" spans="1:9" x14ac:dyDescent="0.2">
      <c r="A49" s="21" t="s">
        <v>173</v>
      </c>
      <c r="B49" s="21" t="s">
        <v>172</v>
      </c>
      <c r="C49" s="21" t="s">
        <v>174</v>
      </c>
      <c r="D49" s="24">
        <v>70694</v>
      </c>
      <c r="E49" s="22">
        <v>530.09895900000004</v>
      </c>
      <c r="F49" s="23">
        <v>0.67362866288803103</v>
      </c>
    </row>
    <row r="50" spans="1:9" x14ac:dyDescent="0.2">
      <c r="A50" s="21" t="s">
        <v>456</v>
      </c>
      <c r="B50" s="21" t="s">
        <v>455</v>
      </c>
      <c r="C50" s="21" t="s">
        <v>162</v>
      </c>
      <c r="D50" s="24">
        <v>48971</v>
      </c>
      <c r="E50" s="22">
        <v>511.79592100000002</v>
      </c>
      <c r="F50" s="23">
        <v>0.65036989052977601</v>
      </c>
    </row>
    <row r="51" spans="1:9" x14ac:dyDescent="0.2">
      <c r="A51" s="21" t="s">
        <v>437</v>
      </c>
      <c r="B51" s="21" t="s">
        <v>436</v>
      </c>
      <c r="C51" s="21" t="s">
        <v>207</v>
      </c>
      <c r="D51" s="24">
        <v>42908</v>
      </c>
      <c r="E51" s="22">
        <v>511.46336000000002</v>
      </c>
      <c r="F51" s="23">
        <v>0.64994728524456402</v>
      </c>
    </row>
    <row r="52" spans="1:9" x14ac:dyDescent="0.2">
      <c r="A52" s="21" t="s">
        <v>492</v>
      </c>
      <c r="B52" s="21" t="s">
        <v>491</v>
      </c>
      <c r="C52" s="21" t="s">
        <v>165</v>
      </c>
      <c r="D52" s="24">
        <v>40136</v>
      </c>
      <c r="E52" s="22">
        <v>510.28910400000001</v>
      </c>
      <c r="F52" s="23">
        <v>0.64845508744689195</v>
      </c>
    </row>
    <row r="53" spans="1:9" x14ac:dyDescent="0.2">
      <c r="A53" s="21" t="s">
        <v>713</v>
      </c>
      <c r="B53" s="21" t="s">
        <v>712</v>
      </c>
      <c r="C53" s="21" t="s">
        <v>153</v>
      </c>
      <c r="D53" s="24">
        <v>137614</v>
      </c>
      <c r="E53" s="22">
        <v>505.52502900000002</v>
      </c>
      <c r="F53" s="23">
        <v>0.64240109051355998</v>
      </c>
    </row>
    <row r="54" spans="1:9" x14ac:dyDescent="0.2">
      <c r="A54" s="21" t="s">
        <v>845</v>
      </c>
      <c r="B54" s="21" t="s">
        <v>844</v>
      </c>
      <c r="C54" s="21" t="s">
        <v>141</v>
      </c>
      <c r="D54" s="24">
        <v>187970</v>
      </c>
      <c r="E54" s="22">
        <v>494.88741599999997</v>
      </c>
      <c r="F54" s="23">
        <v>0.62888323521531897</v>
      </c>
    </row>
    <row r="55" spans="1:9" x14ac:dyDescent="0.2">
      <c r="A55" s="21" t="s">
        <v>161</v>
      </c>
      <c r="B55" s="21" t="s">
        <v>160</v>
      </c>
      <c r="C55" s="21" t="s">
        <v>162</v>
      </c>
      <c r="D55" s="24">
        <v>6656</v>
      </c>
      <c r="E55" s="22">
        <v>468.74880000000002</v>
      </c>
      <c r="F55" s="23">
        <v>0.59566732213554296</v>
      </c>
    </row>
    <row r="56" spans="1:9" x14ac:dyDescent="0.2">
      <c r="A56" s="21" t="s">
        <v>1018</v>
      </c>
      <c r="B56" s="21" t="s">
        <v>400</v>
      </c>
      <c r="C56" s="21" t="s">
        <v>402</v>
      </c>
      <c r="D56" s="24">
        <v>17161</v>
      </c>
      <c r="E56" s="22">
        <v>384.354917</v>
      </c>
      <c r="F56" s="23">
        <v>0.48842293390195102</v>
      </c>
    </row>
    <row r="57" spans="1:9" x14ac:dyDescent="0.2">
      <c r="A57" s="21" t="s">
        <v>254</v>
      </c>
      <c r="B57" s="21" t="s">
        <v>1072</v>
      </c>
      <c r="C57" s="21" t="s">
        <v>171</v>
      </c>
      <c r="D57" s="24">
        <v>58455</v>
      </c>
      <c r="E57" s="22">
        <v>72.250380000000007</v>
      </c>
      <c r="F57" s="23">
        <v>9.1812907847178299E-2</v>
      </c>
    </row>
    <row r="58" spans="1:9" x14ac:dyDescent="0.2">
      <c r="A58" s="20" t="s">
        <v>30</v>
      </c>
      <c r="B58" s="20"/>
      <c r="C58" s="20"/>
      <c r="D58" s="20"/>
      <c r="E58" s="25">
        <f>SUM(E7:E57)</f>
        <v>78529.069862699995</v>
      </c>
      <c r="F58" s="26">
        <f>SUM(F7:F57)</f>
        <v>99.791617077013285</v>
      </c>
      <c r="G58" s="14"/>
      <c r="H58" s="14"/>
      <c r="I58" s="14"/>
    </row>
    <row r="59" spans="1:9" x14ac:dyDescent="0.2">
      <c r="A59" s="21"/>
      <c r="B59" s="21"/>
      <c r="C59" s="21"/>
      <c r="D59" s="21"/>
      <c r="E59" s="22"/>
      <c r="F59" s="23"/>
    </row>
    <row r="60" spans="1:9" x14ac:dyDescent="0.2">
      <c r="A60" s="20" t="s">
        <v>42</v>
      </c>
      <c r="B60" s="20"/>
      <c r="C60" s="20"/>
      <c r="D60" s="20"/>
      <c r="E60" s="25">
        <f>E58</f>
        <v>78529.069862699995</v>
      </c>
      <c r="F60" s="26">
        <f>F58</f>
        <v>99.791617077013285</v>
      </c>
      <c r="G60" s="14"/>
      <c r="H60" s="14"/>
      <c r="I60" s="14"/>
    </row>
    <row r="61" spans="1:9" x14ac:dyDescent="0.2">
      <c r="A61" s="20"/>
      <c r="B61" s="20"/>
      <c r="C61" s="20"/>
      <c r="D61" s="20"/>
      <c r="E61" s="25"/>
      <c r="F61" s="26"/>
      <c r="G61" s="14"/>
      <c r="H61" s="14"/>
      <c r="I61" s="14"/>
    </row>
    <row r="62" spans="1:9" x14ac:dyDescent="0.2">
      <c r="A62" s="20" t="s">
        <v>44</v>
      </c>
      <c r="B62" s="20"/>
      <c r="C62" s="20"/>
      <c r="D62" s="20"/>
      <c r="E62" s="25">
        <f>E64-(E58)</f>
        <v>163.98288350000803</v>
      </c>
      <c r="F62" s="26">
        <f>F64-(F58)</f>
        <v>0.2083829229867149</v>
      </c>
      <c r="G62" s="14"/>
      <c r="H62" s="14"/>
      <c r="I62" s="14"/>
    </row>
    <row r="63" spans="1:9" x14ac:dyDescent="0.2">
      <c r="A63" s="20"/>
      <c r="B63" s="20"/>
      <c r="C63" s="20"/>
      <c r="D63" s="20"/>
      <c r="E63" s="25"/>
      <c r="F63" s="26"/>
      <c r="G63" s="14"/>
      <c r="H63" s="14"/>
      <c r="I63" s="14"/>
    </row>
    <row r="64" spans="1:9" x14ac:dyDescent="0.2">
      <c r="A64" s="27" t="s">
        <v>43</v>
      </c>
      <c r="B64" s="27"/>
      <c r="C64" s="27"/>
      <c r="D64" s="27"/>
      <c r="E64" s="28">
        <v>78693.052746200003</v>
      </c>
      <c r="F64" s="29">
        <v>100</v>
      </c>
      <c r="G64" s="14"/>
      <c r="H64" s="14"/>
      <c r="I64" s="14"/>
    </row>
    <row r="66" spans="1:4" x14ac:dyDescent="0.2">
      <c r="A66" s="7" t="s">
        <v>1073</v>
      </c>
    </row>
    <row r="67" spans="1:4" x14ac:dyDescent="0.2">
      <c r="A67" s="14" t="s">
        <v>47</v>
      </c>
    </row>
    <row r="68" spans="1:4" x14ac:dyDescent="0.2">
      <c r="A68" s="14" t="s">
        <v>48</v>
      </c>
    </row>
    <row r="69" spans="1:4" x14ac:dyDescent="0.2">
      <c r="A69" s="14" t="s">
        <v>49</v>
      </c>
      <c r="B69" s="14"/>
      <c r="C69" s="30" t="s">
        <v>51</v>
      </c>
      <c r="D69" s="14" t="s">
        <v>50</v>
      </c>
    </row>
    <row r="70" spans="1:4" x14ac:dyDescent="0.2">
      <c r="A70" s="7" t="s">
        <v>52</v>
      </c>
      <c r="C70" s="31">
        <v>205.42910000000001</v>
      </c>
      <c r="D70" s="31">
        <v>210.94630000000001</v>
      </c>
    </row>
    <row r="71" spans="1:4" x14ac:dyDescent="0.2">
      <c r="A71" s="7" t="s">
        <v>53</v>
      </c>
      <c r="C71" s="31">
        <v>186.1129</v>
      </c>
      <c r="D71" s="31">
        <v>191.1113</v>
      </c>
    </row>
    <row r="72" spans="1:4" x14ac:dyDescent="0.2">
      <c r="A72" s="7" t="s">
        <v>54</v>
      </c>
      <c r="C72" s="31">
        <v>215.7619</v>
      </c>
      <c r="D72" s="31">
        <v>221.9785</v>
      </c>
    </row>
    <row r="73" spans="1:4" x14ac:dyDescent="0.2">
      <c r="A73" s="7" t="s">
        <v>55</v>
      </c>
      <c r="C73" s="31">
        <v>196.39879999999999</v>
      </c>
      <c r="D73" s="31">
        <v>202.0564</v>
      </c>
    </row>
    <row r="75" spans="1:4" x14ac:dyDescent="0.2">
      <c r="A75" s="7" t="s">
        <v>60</v>
      </c>
    </row>
    <row r="77" spans="1:4" x14ac:dyDescent="0.2">
      <c r="A77" s="14" t="s">
        <v>56</v>
      </c>
      <c r="D77" s="30" t="s">
        <v>63</v>
      </c>
    </row>
    <row r="79" spans="1:4" x14ac:dyDescent="0.2">
      <c r="A79" s="14" t="s">
        <v>379</v>
      </c>
      <c r="D79" s="51">
        <v>3.3720193867748202E-2</v>
      </c>
    </row>
    <row r="81" spans="1:9" x14ac:dyDescent="0.2">
      <c r="A81" s="14" t="s">
        <v>62</v>
      </c>
      <c r="D81" s="30" t="s">
        <v>63</v>
      </c>
    </row>
    <row r="83" spans="1:9" x14ac:dyDescent="0.2">
      <c r="A83" s="62" t="s">
        <v>1089</v>
      </c>
      <c r="B83" s="63"/>
      <c r="C83" s="63"/>
      <c r="D83" s="63"/>
      <c r="E83" s="11"/>
      <c r="G83" s="63"/>
      <c r="H83" s="63"/>
      <c r="I83" s="63"/>
    </row>
    <row r="84" spans="1:9" x14ac:dyDescent="0.2">
      <c r="A84" s="62"/>
      <c r="B84" s="63"/>
      <c r="C84" s="63"/>
      <c r="D84" s="63"/>
      <c r="E84" s="11"/>
      <c r="G84" s="63"/>
      <c r="H84" s="63"/>
      <c r="I84" s="63"/>
    </row>
    <row r="85" spans="1:9" x14ac:dyDescent="0.2">
      <c r="A85" s="62" t="s">
        <v>1080</v>
      </c>
      <c r="B85" s="63"/>
      <c r="C85" s="63"/>
      <c r="D85" s="63"/>
      <c r="E85" s="11"/>
      <c r="G85" s="63"/>
      <c r="H85" s="63"/>
      <c r="I85" s="63"/>
    </row>
    <row r="86" spans="1:9" x14ac:dyDescent="0.2">
      <c r="A86" s="64"/>
      <c r="B86" s="63"/>
      <c r="C86" s="63"/>
      <c r="D86" s="63"/>
      <c r="E86" s="11"/>
      <c r="G86" s="63"/>
      <c r="H86" s="63"/>
      <c r="I86" s="63"/>
    </row>
    <row r="87" spans="1:9" x14ac:dyDescent="0.2">
      <c r="A87" s="63"/>
      <c r="B87" s="63"/>
      <c r="C87" s="63"/>
      <c r="D87" s="63"/>
      <c r="E87" s="11"/>
      <c r="G87" s="63"/>
      <c r="H87" s="63"/>
      <c r="I87" s="63"/>
    </row>
    <row r="88" spans="1:9" x14ac:dyDescent="0.2">
      <c r="A88" s="63"/>
      <c r="B88" s="63"/>
      <c r="C88" s="63"/>
      <c r="D88" s="63"/>
      <c r="E88" s="11"/>
      <c r="G88" s="63"/>
      <c r="H88" s="63"/>
      <c r="I88" s="63"/>
    </row>
    <row r="89" spans="1:9" x14ac:dyDescent="0.2">
      <c r="A89" s="63"/>
      <c r="B89" s="63"/>
      <c r="C89" s="63"/>
      <c r="D89" s="63"/>
      <c r="E89" s="11"/>
      <c r="G89" s="63"/>
      <c r="H89" s="63"/>
      <c r="I89" s="63"/>
    </row>
    <row r="90" spans="1:9" x14ac:dyDescent="0.2">
      <c r="A90" s="63"/>
      <c r="B90" s="63"/>
      <c r="C90" s="63"/>
      <c r="D90" s="63"/>
      <c r="E90" s="11"/>
      <c r="G90" s="63"/>
      <c r="H90" s="63"/>
      <c r="I90" s="63"/>
    </row>
    <row r="91" spans="1:9" x14ac:dyDescent="0.2">
      <c r="A91" s="63"/>
      <c r="B91" s="63"/>
      <c r="C91" s="63"/>
      <c r="D91" s="63"/>
      <c r="E91" s="11"/>
      <c r="G91" s="63"/>
      <c r="H91" s="63"/>
      <c r="I91" s="63"/>
    </row>
    <row r="92" spans="1:9" x14ac:dyDescent="0.2">
      <c r="A92" s="63"/>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2" t="s">
        <v>1110</v>
      </c>
      <c r="B103" s="63"/>
      <c r="C103" s="63"/>
      <c r="D103" s="63"/>
      <c r="E103" s="11"/>
      <c r="G103" s="63"/>
      <c r="H103" s="63"/>
      <c r="I103" s="63"/>
    </row>
    <row r="104" spans="1:9" x14ac:dyDescent="0.2">
      <c r="A104" s="63"/>
      <c r="B104" s="63"/>
      <c r="C104" s="63"/>
      <c r="D104" s="63"/>
      <c r="E104" s="11"/>
      <c r="G104" s="63"/>
      <c r="H104" s="63"/>
      <c r="I104" s="63"/>
    </row>
    <row r="105" spans="1:9" x14ac:dyDescent="0.2">
      <c r="A105" s="62" t="s">
        <v>1081</v>
      </c>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3"/>
      <c r="B110" s="63"/>
      <c r="C110" s="63"/>
      <c r="D110" s="63"/>
      <c r="E110" s="11"/>
      <c r="G110" s="63"/>
      <c r="H110" s="63"/>
      <c r="I110" s="63"/>
    </row>
    <row r="111" spans="1:9" x14ac:dyDescent="0.2">
      <c r="A111" s="63"/>
      <c r="B111" s="63"/>
      <c r="C111" s="63"/>
      <c r="D111" s="63"/>
      <c r="E111" s="11"/>
      <c r="G111" s="63"/>
      <c r="H111" s="63"/>
      <c r="I111" s="63"/>
    </row>
    <row r="112" spans="1:9" x14ac:dyDescent="0.2">
      <c r="A112" s="63"/>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2" t="s">
        <v>1111</v>
      </c>
      <c r="B123" s="63"/>
      <c r="C123" s="63"/>
      <c r="D123" s="63"/>
      <c r="E123" s="11"/>
      <c r="G123" s="63"/>
      <c r="H123" s="63"/>
      <c r="I123" s="63"/>
    </row>
    <row r="124" spans="1:9" x14ac:dyDescent="0.2">
      <c r="A124" s="63"/>
      <c r="B124" s="63"/>
      <c r="C124" s="63"/>
      <c r="D124" s="63"/>
      <c r="E124" s="11"/>
      <c r="G124" s="63"/>
      <c r="H124" s="63"/>
      <c r="I124" s="63"/>
    </row>
    <row r="125" spans="1:9" x14ac:dyDescent="0.2">
      <c r="A125" s="63" t="s">
        <v>1084</v>
      </c>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3"/>
      <c r="B130" s="63"/>
      <c r="C130" s="63"/>
      <c r="D130" s="63"/>
      <c r="E130" s="11"/>
      <c r="G130" s="63"/>
      <c r="H130" s="63"/>
      <c r="I130" s="63"/>
    </row>
    <row r="131" spans="1:9" x14ac:dyDescent="0.2">
      <c r="A131" s="63"/>
      <c r="B131" s="63"/>
      <c r="C131" s="63"/>
      <c r="D131" s="63"/>
      <c r="E131" s="11"/>
      <c r="G131" s="63"/>
      <c r="H131" s="63"/>
      <c r="I131" s="63"/>
    </row>
    <row r="132" spans="1:9" x14ac:dyDescent="0.2">
      <c r="A132" s="63"/>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sheetData>
  <mergeCells count="1">
    <mergeCell ref="A1:F1"/>
  </mergeCells>
  <conditionalFormatting sqref="F2:F3">
    <cfRule type="cellIs" dxfId="27" priority="3" stopIfTrue="1" operator="between">
      <formula>0.009</formula>
      <formula>-0.009</formula>
    </cfRule>
  </conditionalFormatting>
  <conditionalFormatting sqref="F5:F122">
    <cfRule type="cellIs" dxfId="26" priority="1" stopIfTrue="1" operator="between">
      <formula>0.009</formula>
      <formula>-0.009</formula>
    </cfRule>
  </conditionalFormatting>
  <conditionalFormatting sqref="F223:F65536">
    <cfRule type="cellIs" dxfId="25" priority="2"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20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34"/>
  <sheetViews>
    <sheetView workbookViewId="0">
      <selection sqref="A1:F1"/>
    </sheetView>
  </sheetViews>
  <sheetFormatPr defaultColWidth="9.109375" defaultRowHeight="10.199999999999999" x14ac:dyDescent="0.2"/>
  <cols>
    <col min="1" max="1" width="38.6640625" style="7" bestFit="1" customWidth="1"/>
    <col min="2" max="2" width="34.109375" style="7" bestFit="1" customWidth="1"/>
    <col min="3" max="3" width="25.5546875" style="7" bestFit="1" customWidth="1"/>
    <col min="4" max="4" width="15.33203125" style="7" bestFit="1" customWidth="1"/>
    <col min="5" max="5" width="26.5546875" style="10" customWidth="1"/>
    <col min="6" max="6" width="14.6640625" style="11" bestFit="1" customWidth="1"/>
    <col min="7" max="16384" width="9.109375" style="7"/>
  </cols>
  <sheetData>
    <row r="1" spans="1:6" s="1" customFormat="1" ht="13.8" x14ac:dyDescent="0.2">
      <c r="A1" s="105" t="s">
        <v>1054</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533</v>
      </c>
      <c r="D4" s="13" t="s">
        <v>1</v>
      </c>
      <c r="E4" s="52" t="s">
        <v>6</v>
      </c>
      <c r="F4" s="12" t="s">
        <v>3</v>
      </c>
    </row>
    <row r="5" spans="1:6" x14ac:dyDescent="0.2">
      <c r="A5" s="16" t="s">
        <v>124</v>
      </c>
      <c r="B5" s="17"/>
      <c r="C5" s="17"/>
      <c r="D5" s="17"/>
      <c r="E5" s="18"/>
      <c r="F5" s="19"/>
    </row>
    <row r="6" spans="1:6" x14ac:dyDescent="0.2">
      <c r="A6" s="20" t="s">
        <v>21</v>
      </c>
      <c r="B6" s="21"/>
      <c r="C6" s="21"/>
      <c r="D6" s="21"/>
      <c r="E6" s="22"/>
      <c r="F6" s="23"/>
    </row>
    <row r="7" spans="1:6" x14ac:dyDescent="0.2">
      <c r="A7" s="21" t="s">
        <v>126</v>
      </c>
      <c r="B7" s="21" t="s">
        <v>125</v>
      </c>
      <c r="C7" s="21" t="s">
        <v>127</v>
      </c>
      <c r="D7" s="24">
        <v>6520834</v>
      </c>
      <c r="E7" s="22">
        <v>64634.506609999997</v>
      </c>
      <c r="F7" s="23">
        <v>9.6563720852130306</v>
      </c>
    </row>
    <row r="8" spans="1:6" x14ac:dyDescent="0.2">
      <c r="A8" s="21" t="s">
        <v>132</v>
      </c>
      <c r="B8" s="21" t="s">
        <v>131</v>
      </c>
      <c r="C8" s="21" t="s">
        <v>127</v>
      </c>
      <c r="D8" s="24">
        <v>3297903</v>
      </c>
      <c r="E8" s="22">
        <v>44287.539389999998</v>
      </c>
      <c r="F8" s="23">
        <v>6.6165424866444802</v>
      </c>
    </row>
    <row r="9" spans="1:6" x14ac:dyDescent="0.2">
      <c r="A9" s="21" t="s">
        <v>129</v>
      </c>
      <c r="B9" s="21" t="s">
        <v>128</v>
      </c>
      <c r="C9" s="21" t="s">
        <v>130</v>
      </c>
      <c r="D9" s="24">
        <v>883853</v>
      </c>
      <c r="E9" s="22">
        <v>36092.137260000003</v>
      </c>
      <c r="F9" s="23">
        <v>5.3921523503858504</v>
      </c>
    </row>
    <row r="10" spans="1:6" x14ac:dyDescent="0.2">
      <c r="A10" s="21" t="s">
        <v>143</v>
      </c>
      <c r="B10" s="21" t="s">
        <v>142</v>
      </c>
      <c r="C10" s="21" t="s">
        <v>127</v>
      </c>
      <c r="D10" s="24">
        <v>2477634</v>
      </c>
      <c r="E10" s="22">
        <v>31451.085999999999</v>
      </c>
      <c r="F10" s="23">
        <v>4.6987809581739199</v>
      </c>
    </row>
    <row r="11" spans="1:6" x14ac:dyDescent="0.2">
      <c r="A11" s="21" t="s">
        <v>134</v>
      </c>
      <c r="B11" s="21" t="s">
        <v>133</v>
      </c>
      <c r="C11" s="21" t="s">
        <v>135</v>
      </c>
      <c r="D11" s="24">
        <v>1471571</v>
      </c>
      <c r="E11" s="22">
        <v>30985.398980000002</v>
      </c>
      <c r="F11" s="23">
        <v>4.6292074845569902</v>
      </c>
    </row>
    <row r="12" spans="1:6" x14ac:dyDescent="0.2">
      <c r="A12" s="21" t="s">
        <v>140</v>
      </c>
      <c r="B12" s="21" t="s">
        <v>139</v>
      </c>
      <c r="C12" s="21" t="s">
        <v>141</v>
      </c>
      <c r="D12" s="24">
        <v>1876441</v>
      </c>
      <c r="E12" s="22">
        <v>30312.027910000001</v>
      </c>
      <c r="F12" s="23">
        <v>4.5286060884239197</v>
      </c>
    </row>
    <row r="13" spans="1:6" x14ac:dyDescent="0.2">
      <c r="A13" s="21" t="s">
        <v>145</v>
      </c>
      <c r="B13" s="21" t="s">
        <v>144</v>
      </c>
      <c r="C13" s="21" t="s">
        <v>127</v>
      </c>
      <c r="D13" s="24">
        <v>2833344</v>
      </c>
      <c r="E13" s="22">
        <v>27829.104770000002</v>
      </c>
      <c r="F13" s="23">
        <v>4.1576582626209797</v>
      </c>
    </row>
    <row r="14" spans="1:6" x14ac:dyDescent="0.2">
      <c r="A14" s="21" t="s">
        <v>147</v>
      </c>
      <c r="B14" s="21" t="s">
        <v>146</v>
      </c>
      <c r="C14" s="21" t="s">
        <v>141</v>
      </c>
      <c r="D14" s="24">
        <v>1462587</v>
      </c>
      <c r="E14" s="22">
        <v>23742.174770000001</v>
      </c>
      <c r="F14" s="23">
        <v>3.5470723877361001</v>
      </c>
    </row>
    <row r="15" spans="1:6" x14ac:dyDescent="0.2">
      <c r="A15" s="21" t="s">
        <v>137</v>
      </c>
      <c r="B15" s="21" t="s">
        <v>136</v>
      </c>
      <c r="C15" s="21" t="s">
        <v>138</v>
      </c>
      <c r="D15" s="24">
        <v>1472922</v>
      </c>
      <c r="E15" s="22">
        <v>23130.767090000001</v>
      </c>
      <c r="F15" s="23">
        <v>3.4557282998255801</v>
      </c>
    </row>
    <row r="16" spans="1:6" x14ac:dyDescent="0.2">
      <c r="A16" s="21" t="s">
        <v>308</v>
      </c>
      <c r="B16" s="21" t="s">
        <v>307</v>
      </c>
      <c r="C16" s="21" t="s">
        <v>127</v>
      </c>
      <c r="D16" s="24">
        <v>996211</v>
      </c>
      <c r="E16" s="22">
        <v>21927.600320000001</v>
      </c>
      <c r="F16" s="23">
        <v>3.2759756162971398</v>
      </c>
    </row>
    <row r="17" spans="1:6" x14ac:dyDescent="0.2">
      <c r="A17" s="21" t="s">
        <v>149</v>
      </c>
      <c r="B17" s="21" t="s">
        <v>148</v>
      </c>
      <c r="C17" s="21" t="s">
        <v>150</v>
      </c>
      <c r="D17" s="24">
        <v>7500000</v>
      </c>
      <c r="E17" s="22">
        <v>20853.75</v>
      </c>
      <c r="F17" s="23">
        <v>3.1155427639770301</v>
      </c>
    </row>
    <row r="18" spans="1:6" x14ac:dyDescent="0.2">
      <c r="A18" s="21" t="s">
        <v>500</v>
      </c>
      <c r="B18" s="21" t="s">
        <v>499</v>
      </c>
      <c r="C18" s="21" t="s">
        <v>156</v>
      </c>
      <c r="D18" s="24">
        <v>685013</v>
      </c>
      <c r="E18" s="22">
        <v>19379.017769999999</v>
      </c>
      <c r="F18" s="23">
        <v>2.8952182982104402</v>
      </c>
    </row>
    <row r="19" spans="1:6" x14ac:dyDescent="0.2">
      <c r="A19" s="21" t="s">
        <v>152</v>
      </c>
      <c r="B19" s="21" t="s">
        <v>151</v>
      </c>
      <c r="C19" s="21" t="s">
        <v>153</v>
      </c>
      <c r="D19" s="24">
        <v>517937</v>
      </c>
      <c r="E19" s="22">
        <v>19211.319200000002</v>
      </c>
      <c r="F19" s="23">
        <v>2.8701641920524201</v>
      </c>
    </row>
    <row r="20" spans="1:6" x14ac:dyDescent="0.2">
      <c r="A20" s="21" t="s">
        <v>188</v>
      </c>
      <c r="B20" s="21" t="s">
        <v>187</v>
      </c>
      <c r="C20" s="21" t="s">
        <v>189</v>
      </c>
      <c r="D20" s="24">
        <v>4232579</v>
      </c>
      <c r="E20" s="22">
        <v>16913.385679999999</v>
      </c>
      <c r="F20" s="23">
        <v>2.5268537490703999</v>
      </c>
    </row>
    <row r="21" spans="1:6" x14ac:dyDescent="0.2">
      <c r="A21" s="21" t="s">
        <v>161</v>
      </c>
      <c r="B21" s="21" t="s">
        <v>160</v>
      </c>
      <c r="C21" s="21" t="s">
        <v>162</v>
      </c>
      <c r="D21" s="24">
        <v>194847</v>
      </c>
      <c r="E21" s="22">
        <v>13722.099980000001</v>
      </c>
      <c r="F21" s="23">
        <v>2.0500768110895402</v>
      </c>
    </row>
    <row r="22" spans="1:6" x14ac:dyDescent="0.2">
      <c r="A22" s="21" t="s">
        <v>216</v>
      </c>
      <c r="B22" s="21" t="s">
        <v>215</v>
      </c>
      <c r="C22" s="21" t="s">
        <v>217</v>
      </c>
      <c r="D22" s="24">
        <v>911101</v>
      </c>
      <c r="E22" s="22">
        <v>13153.565140000001</v>
      </c>
      <c r="F22" s="23">
        <v>1.96513791008464</v>
      </c>
    </row>
    <row r="23" spans="1:6" x14ac:dyDescent="0.2">
      <c r="A23" s="21" t="s">
        <v>206</v>
      </c>
      <c r="B23" s="21" t="s">
        <v>205</v>
      </c>
      <c r="C23" s="21" t="s">
        <v>207</v>
      </c>
      <c r="D23" s="24">
        <v>1733734</v>
      </c>
      <c r="E23" s="22">
        <v>13013.4074</v>
      </c>
      <c r="F23" s="23">
        <v>1.9441983940420899</v>
      </c>
    </row>
    <row r="24" spans="1:6" x14ac:dyDescent="0.2">
      <c r="A24" s="21" t="s">
        <v>185</v>
      </c>
      <c r="B24" s="21" t="s">
        <v>184</v>
      </c>
      <c r="C24" s="21" t="s">
        <v>186</v>
      </c>
      <c r="D24" s="24">
        <v>1012130</v>
      </c>
      <c r="E24" s="22">
        <v>12335.84044</v>
      </c>
      <c r="F24" s="23">
        <v>1.8429701334492501</v>
      </c>
    </row>
    <row r="25" spans="1:6" x14ac:dyDescent="0.2">
      <c r="A25" s="21" t="s">
        <v>158</v>
      </c>
      <c r="B25" s="21" t="s">
        <v>157</v>
      </c>
      <c r="C25" s="21" t="s">
        <v>159</v>
      </c>
      <c r="D25" s="24">
        <v>3581067</v>
      </c>
      <c r="E25" s="22">
        <v>11801.406300000001</v>
      </c>
      <c r="F25" s="23">
        <v>1.7631258647829799</v>
      </c>
    </row>
    <row r="26" spans="1:6" x14ac:dyDescent="0.2">
      <c r="A26" s="21" t="s">
        <v>263</v>
      </c>
      <c r="B26" s="21" t="s">
        <v>262</v>
      </c>
      <c r="C26" s="21" t="s">
        <v>159</v>
      </c>
      <c r="D26" s="24">
        <v>2901618</v>
      </c>
      <c r="E26" s="22">
        <v>11014.541929999999</v>
      </c>
      <c r="F26" s="23">
        <v>1.64556861037143</v>
      </c>
    </row>
    <row r="27" spans="1:6" x14ac:dyDescent="0.2">
      <c r="A27" s="21" t="s">
        <v>167</v>
      </c>
      <c r="B27" s="21" t="s">
        <v>166</v>
      </c>
      <c r="C27" s="21" t="s">
        <v>168</v>
      </c>
      <c r="D27" s="24">
        <v>563385</v>
      </c>
      <c r="E27" s="22">
        <v>10285.156559999999</v>
      </c>
      <c r="F27" s="23">
        <v>1.5365986979262201</v>
      </c>
    </row>
    <row r="28" spans="1:6" x14ac:dyDescent="0.2">
      <c r="A28" s="21" t="s">
        <v>170</v>
      </c>
      <c r="B28" s="21" t="s">
        <v>169</v>
      </c>
      <c r="C28" s="21" t="s">
        <v>171</v>
      </c>
      <c r="D28" s="24">
        <v>167038</v>
      </c>
      <c r="E28" s="22">
        <v>10074.06178</v>
      </c>
      <c r="F28" s="23">
        <v>1.5050612135724599</v>
      </c>
    </row>
    <row r="29" spans="1:6" x14ac:dyDescent="0.2">
      <c r="A29" s="21" t="s">
        <v>179</v>
      </c>
      <c r="B29" s="21" t="s">
        <v>178</v>
      </c>
      <c r="C29" s="21" t="s">
        <v>180</v>
      </c>
      <c r="D29" s="24">
        <v>5478497</v>
      </c>
      <c r="E29" s="22">
        <v>9431.7804350000006</v>
      </c>
      <c r="F29" s="23">
        <v>1.4091046111938801</v>
      </c>
    </row>
    <row r="30" spans="1:6" x14ac:dyDescent="0.2">
      <c r="A30" s="21" t="s">
        <v>219</v>
      </c>
      <c r="B30" s="21" t="s">
        <v>218</v>
      </c>
      <c r="C30" s="21" t="s">
        <v>220</v>
      </c>
      <c r="D30" s="24">
        <v>534037</v>
      </c>
      <c r="E30" s="22">
        <v>9090.3778139999995</v>
      </c>
      <c r="F30" s="23">
        <v>1.3580991821722701</v>
      </c>
    </row>
    <row r="31" spans="1:6" x14ac:dyDescent="0.2">
      <c r="A31" s="21" t="s">
        <v>196</v>
      </c>
      <c r="B31" s="21" t="s">
        <v>195</v>
      </c>
      <c r="C31" s="21" t="s">
        <v>197</v>
      </c>
      <c r="D31" s="24">
        <v>169073</v>
      </c>
      <c r="E31" s="22">
        <v>8554.2484349999995</v>
      </c>
      <c r="F31" s="23">
        <v>1.2780016454079499</v>
      </c>
    </row>
    <row r="32" spans="1:6" x14ac:dyDescent="0.2">
      <c r="A32" s="21" t="s">
        <v>176</v>
      </c>
      <c r="B32" s="21" t="s">
        <v>175</v>
      </c>
      <c r="C32" s="21" t="s">
        <v>177</v>
      </c>
      <c r="D32" s="24">
        <v>4728993</v>
      </c>
      <c r="E32" s="22">
        <v>8515.9705940000003</v>
      </c>
      <c r="F32" s="23">
        <v>1.27228294970343</v>
      </c>
    </row>
    <row r="33" spans="1:6" x14ac:dyDescent="0.2">
      <c r="A33" s="21" t="s">
        <v>164</v>
      </c>
      <c r="B33" s="21" t="s">
        <v>163</v>
      </c>
      <c r="C33" s="21" t="s">
        <v>165</v>
      </c>
      <c r="D33" s="24">
        <v>447035</v>
      </c>
      <c r="E33" s="22">
        <v>7687.660895</v>
      </c>
      <c r="F33" s="23">
        <v>1.14853377801721</v>
      </c>
    </row>
    <row r="34" spans="1:6" x14ac:dyDescent="0.2">
      <c r="A34" s="21" t="s">
        <v>460</v>
      </c>
      <c r="B34" s="21" t="s">
        <v>459</v>
      </c>
      <c r="C34" s="21" t="s">
        <v>183</v>
      </c>
      <c r="D34" s="24">
        <v>1436020</v>
      </c>
      <c r="E34" s="22">
        <v>6969.72307</v>
      </c>
      <c r="F34" s="23">
        <v>1.0412741246856001</v>
      </c>
    </row>
    <row r="35" spans="1:6" x14ac:dyDescent="0.2">
      <c r="A35" s="21" t="s">
        <v>250</v>
      </c>
      <c r="B35" s="21" t="s">
        <v>249</v>
      </c>
      <c r="C35" s="21" t="s">
        <v>220</v>
      </c>
      <c r="D35" s="24">
        <v>1963573</v>
      </c>
      <c r="E35" s="22">
        <v>6712.4743010000002</v>
      </c>
      <c r="F35" s="23">
        <v>1.0028412509434701</v>
      </c>
    </row>
    <row r="36" spans="1:6" x14ac:dyDescent="0.2">
      <c r="A36" s="21" t="s">
        <v>212</v>
      </c>
      <c r="B36" s="21" t="s">
        <v>211</v>
      </c>
      <c r="C36" s="21" t="s">
        <v>165</v>
      </c>
      <c r="D36" s="24">
        <v>443906</v>
      </c>
      <c r="E36" s="22">
        <v>6683.4487360000003</v>
      </c>
      <c r="F36" s="23">
        <v>0.99850484195198796</v>
      </c>
    </row>
    <row r="37" spans="1:6" x14ac:dyDescent="0.2">
      <c r="A37" s="21" t="s">
        <v>265</v>
      </c>
      <c r="B37" s="21" t="s">
        <v>264</v>
      </c>
      <c r="C37" s="21" t="s">
        <v>165</v>
      </c>
      <c r="D37" s="24">
        <v>425000</v>
      </c>
      <c r="E37" s="22">
        <v>6423.0249999999996</v>
      </c>
      <c r="F37" s="23">
        <v>0.95959762927979797</v>
      </c>
    </row>
    <row r="38" spans="1:6" x14ac:dyDescent="0.2">
      <c r="A38" s="21" t="s">
        <v>240</v>
      </c>
      <c r="B38" s="21" t="s">
        <v>239</v>
      </c>
      <c r="C38" s="21" t="s">
        <v>232</v>
      </c>
      <c r="D38" s="24">
        <v>241214</v>
      </c>
      <c r="E38" s="22">
        <v>6305.5751739999996</v>
      </c>
      <c r="F38" s="23">
        <v>0.94205066743721999</v>
      </c>
    </row>
    <row r="39" spans="1:6" x14ac:dyDescent="0.2">
      <c r="A39" s="21" t="s">
        <v>229</v>
      </c>
      <c r="B39" s="21" t="s">
        <v>228</v>
      </c>
      <c r="C39" s="21" t="s">
        <v>210</v>
      </c>
      <c r="D39" s="24">
        <v>3645399</v>
      </c>
      <c r="E39" s="22">
        <v>5805.6624469999997</v>
      </c>
      <c r="F39" s="23">
        <v>0.86736388548074395</v>
      </c>
    </row>
    <row r="40" spans="1:6" x14ac:dyDescent="0.2">
      <c r="A40" s="21" t="s">
        <v>248</v>
      </c>
      <c r="B40" s="21" t="s">
        <v>247</v>
      </c>
      <c r="C40" s="21" t="s">
        <v>183</v>
      </c>
      <c r="D40" s="24">
        <v>594528</v>
      </c>
      <c r="E40" s="22">
        <v>5345.4012480000001</v>
      </c>
      <c r="F40" s="23">
        <v>0.79860102757346796</v>
      </c>
    </row>
    <row r="41" spans="1:6" x14ac:dyDescent="0.2">
      <c r="A41" s="21" t="s">
        <v>334</v>
      </c>
      <c r="B41" s="21" t="s">
        <v>333</v>
      </c>
      <c r="C41" s="21" t="s">
        <v>204</v>
      </c>
      <c r="D41" s="24">
        <v>262365</v>
      </c>
      <c r="E41" s="22">
        <v>5258.8440600000004</v>
      </c>
      <c r="F41" s="23">
        <v>0.78566941475833396</v>
      </c>
    </row>
    <row r="42" spans="1:6" x14ac:dyDescent="0.2">
      <c r="A42" s="21" t="s">
        <v>541</v>
      </c>
      <c r="B42" s="21" t="s">
        <v>540</v>
      </c>
      <c r="C42" s="21" t="s">
        <v>141</v>
      </c>
      <c r="D42" s="24">
        <v>506717</v>
      </c>
      <c r="E42" s="22">
        <v>4920.2220699999998</v>
      </c>
      <c r="F42" s="23">
        <v>0.73507941100994301</v>
      </c>
    </row>
    <row r="43" spans="1:6" x14ac:dyDescent="0.2">
      <c r="A43" s="21" t="s">
        <v>209</v>
      </c>
      <c r="B43" s="21" t="s">
        <v>208</v>
      </c>
      <c r="C43" s="21" t="s">
        <v>210</v>
      </c>
      <c r="D43" s="24">
        <v>877175</v>
      </c>
      <c r="E43" s="22">
        <v>4899.8995500000001</v>
      </c>
      <c r="F43" s="23">
        <v>0.73204323381726699</v>
      </c>
    </row>
    <row r="44" spans="1:6" x14ac:dyDescent="0.2">
      <c r="A44" s="21" t="s">
        <v>224</v>
      </c>
      <c r="B44" s="21" t="s">
        <v>223</v>
      </c>
      <c r="C44" s="21" t="s">
        <v>225</v>
      </c>
      <c r="D44" s="24">
        <v>150449</v>
      </c>
      <c r="E44" s="22">
        <v>4871.8395179999998</v>
      </c>
      <c r="F44" s="23">
        <v>0.72785107510938196</v>
      </c>
    </row>
    <row r="45" spans="1:6" x14ac:dyDescent="0.2">
      <c r="A45" s="21" t="s">
        <v>658</v>
      </c>
      <c r="B45" s="21" t="s">
        <v>657</v>
      </c>
      <c r="C45" s="21" t="s">
        <v>659</v>
      </c>
      <c r="D45" s="24">
        <v>1723096</v>
      </c>
      <c r="E45" s="22">
        <v>4870.3308440000001</v>
      </c>
      <c r="F45" s="23">
        <v>0.72762567975536097</v>
      </c>
    </row>
    <row r="46" spans="1:6" x14ac:dyDescent="0.2">
      <c r="A46" s="21" t="s">
        <v>725</v>
      </c>
      <c r="B46" s="21" t="s">
        <v>724</v>
      </c>
      <c r="C46" s="21" t="s">
        <v>204</v>
      </c>
      <c r="D46" s="24">
        <v>291138</v>
      </c>
      <c r="E46" s="22">
        <v>4643.0688239999999</v>
      </c>
      <c r="F46" s="23">
        <v>0.69367281554926896</v>
      </c>
    </row>
    <row r="47" spans="1:6" x14ac:dyDescent="0.2">
      <c r="A47" s="21" t="s">
        <v>908</v>
      </c>
      <c r="B47" s="21" t="s">
        <v>907</v>
      </c>
      <c r="C47" s="21" t="s">
        <v>153</v>
      </c>
      <c r="D47" s="24">
        <v>164905</v>
      </c>
      <c r="E47" s="22">
        <v>3789.5169000000001</v>
      </c>
      <c r="F47" s="23">
        <v>0.56615246450943801</v>
      </c>
    </row>
    <row r="48" spans="1:6" x14ac:dyDescent="0.2">
      <c r="A48" s="21" t="s">
        <v>686</v>
      </c>
      <c r="B48" s="21" t="s">
        <v>685</v>
      </c>
      <c r="C48" s="21" t="s">
        <v>210</v>
      </c>
      <c r="D48" s="24">
        <v>2483030</v>
      </c>
      <c r="E48" s="22">
        <v>3673.6428850000002</v>
      </c>
      <c r="F48" s="23">
        <v>0.54884092826457898</v>
      </c>
    </row>
    <row r="49" spans="1:9" x14ac:dyDescent="0.2">
      <c r="A49" s="21" t="s">
        <v>231</v>
      </c>
      <c r="B49" s="21" t="s">
        <v>230</v>
      </c>
      <c r="C49" s="21" t="s">
        <v>232</v>
      </c>
      <c r="D49" s="24">
        <v>374730</v>
      </c>
      <c r="E49" s="22">
        <v>3408.3567149999999</v>
      </c>
      <c r="F49" s="23">
        <v>0.509207269698293</v>
      </c>
    </row>
    <row r="50" spans="1:9" x14ac:dyDescent="0.2">
      <c r="A50" s="21" t="s">
        <v>599</v>
      </c>
      <c r="B50" s="21" t="s">
        <v>598</v>
      </c>
      <c r="C50" s="21" t="s">
        <v>156</v>
      </c>
      <c r="D50" s="24">
        <v>189109</v>
      </c>
      <c r="E50" s="22">
        <v>1998.1256940000001</v>
      </c>
      <c r="F50" s="23">
        <v>0.298519261401824</v>
      </c>
    </row>
    <row r="51" spans="1:9" x14ac:dyDescent="0.2">
      <c r="A51" s="21" t="s">
        <v>709</v>
      </c>
      <c r="B51" s="21" t="s">
        <v>708</v>
      </c>
      <c r="C51" s="21" t="s">
        <v>186</v>
      </c>
      <c r="D51" s="24">
        <v>73724</v>
      </c>
      <c r="E51" s="22">
        <v>1917.4137920000001</v>
      </c>
      <c r="F51" s="23">
        <v>0.286460932216765</v>
      </c>
    </row>
    <row r="52" spans="1:9" x14ac:dyDescent="0.2">
      <c r="A52" s="21" t="s">
        <v>234</v>
      </c>
      <c r="B52" s="21" t="s">
        <v>233</v>
      </c>
      <c r="C52" s="21" t="s">
        <v>235</v>
      </c>
      <c r="D52" s="24">
        <v>110000</v>
      </c>
      <c r="E52" s="22">
        <v>1712.81</v>
      </c>
      <c r="F52" s="23">
        <v>0.25589319914008302</v>
      </c>
    </row>
    <row r="53" spans="1:9" x14ac:dyDescent="0.2">
      <c r="A53" s="21" t="s">
        <v>516</v>
      </c>
      <c r="B53" s="21" t="s">
        <v>515</v>
      </c>
      <c r="C53" s="21" t="s">
        <v>156</v>
      </c>
      <c r="D53" s="24">
        <v>182320</v>
      </c>
      <c r="E53" s="22">
        <v>1418.63192</v>
      </c>
      <c r="F53" s="23">
        <v>0.211943099591337</v>
      </c>
    </row>
    <row r="54" spans="1:9" x14ac:dyDescent="0.2">
      <c r="A54" s="21" t="s">
        <v>950</v>
      </c>
      <c r="B54" s="21" t="s">
        <v>949</v>
      </c>
      <c r="C54" s="21" t="s">
        <v>232</v>
      </c>
      <c r="D54" s="24">
        <v>73724</v>
      </c>
      <c r="E54" s="22">
        <v>1364.704964</v>
      </c>
      <c r="F54" s="23">
        <v>0.20388643172349</v>
      </c>
    </row>
    <row r="55" spans="1:9" x14ac:dyDescent="0.2">
      <c r="A55" s="21" t="s">
        <v>274</v>
      </c>
      <c r="B55" s="21" t="s">
        <v>273</v>
      </c>
      <c r="C55" s="21" t="s">
        <v>150</v>
      </c>
      <c r="D55" s="24">
        <v>128560</v>
      </c>
      <c r="E55" s="22">
        <v>1037.8648800000001</v>
      </c>
      <c r="F55" s="23">
        <v>0.155056640502063</v>
      </c>
    </row>
    <row r="56" spans="1:9" x14ac:dyDescent="0.2">
      <c r="A56" s="21" t="s">
        <v>787</v>
      </c>
      <c r="B56" s="21" t="s">
        <v>786</v>
      </c>
      <c r="C56" s="21" t="s">
        <v>183</v>
      </c>
      <c r="D56" s="24">
        <v>57526</v>
      </c>
      <c r="E56" s="22">
        <v>875.20056399999999</v>
      </c>
      <c r="F56" s="23">
        <v>0.13075465008446099</v>
      </c>
    </row>
    <row r="57" spans="1:9" x14ac:dyDescent="0.2">
      <c r="A57" s="20" t="s">
        <v>30</v>
      </c>
      <c r="B57" s="20"/>
      <c r="C57" s="20"/>
      <c r="D57" s="20"/>
      <c r="E57" s="25">
        <f>SUM(E7:E56)</f>
        <v>644335.71660900011</v>
      </c>
      <c r="F57" s="26">
        <f>SUM(F7:F56)</f>
        <v>96.263524759485819</v>
      </c>
      <c r="G57" s="14"/>
      <c r="H57" s="14"/>
      <c r="I57" s="14"/>
    </row>
    <row r="58" spans="1:9" x14ac:dyDescent="0.2">
      <c r="A58" s="21"/>
      <c r="B58" s="21"/>
      <c r="C58" s="21"/>
      <c r="D58" s="21"/>
      <c r="E58" s="22"/>
      <c r="F58" s="23"/>
    </row>
    <row r="59" spans="1:9" x14ac:dyDescent="0.2">
      <c r="A59" s="20" t="s">
        <v>370</v>
      </c>
      <c r="B59" s="21"/>
      <c r="C59" s="21"/>
      <c r="D59" s="21"/>
      <c r="E59" s="22"/>
      <c r="F59" s="23"/>
    </row>
    <row r="60" spans="1:9" x14ac:dyDescent="0.2">
      <c r="A60" s="21" t="s">
        <v>373</v>
      </c>
      <c r="B60" s="21" t="s">
        <v>372</v>
      </c>
      <c r="C60" s="21" t="s">
        <v>374</v>
      </c>
      <c r="D60" s="24">
        <v>3000</v>
      </c>
      <c r="E60" s="22">
        <v>2.9999999999999997E-4</v>
      </c>
      <c r="F60" s="23">
        <v>4.48198923068086E-8</v>
      </c>
    </row>
    <row r="61" spans="1:9" x14ac:dyDescent="0.2">
      <c r="A61" s="21"/>
      <c r="B61" s="21" t="s">
        <v>371</v>
      </c>
      <c r="C61" s="21" t="s">
        <v>220</v>
      </c>
      <c r="D61" s="24">
        <v>2900</v>
      </c>
      <c r="E61" s="22">
        <v>2.9E-4</v>
      </c>
      <c r="F61" s="23">
        <v>4.3325895896581698E-8</v>
      </c>
    </row>
    <row r="62" spans="1:9" x14ac:dyDescent="0.2">
      <c r="A62" s="20" t="s">
        <v>30</v>
      </c>
      <c r="B62" s="20"/>
      <c r="C62" s="20"/>
      <c r="D62" s="20"/>
      <c r="E62" s="25">
        <f>SUM(E59:E61)</f>
        <v>5.9000000000000003E-4</v>
      </c>
      <c r="F62" s="26">
        <f>SUM(F59:F61)</f>
        <v>8.8145788203390292E-8</v>
      </c>
      <c r="G62" s="14"/>
      <c r="H62" s="14"/>
      <c r="I62" s="14"/>
    </row>
    <row r="63" spans="1:9" x14ac:dyDescent="0.2">
      <c r="A63" s="21"/>
      <c r="B63" s="21"/>
      <c r="C63" s="21"/>
      <c r="D63" s="21"/>
      <c r="E63" s="22"/>
      <c r="F63" s="23"/>
    </row>
    <row r="64" spans="1:9" x14ac:dyDescent="0.2">
      <c r="A64" s="20" t="s">
        <v>42</v>
      </c>
      <c r="B64" s="20"/>
      <c r="C64" s="20"/>
      <c r="D64" s="20"/>
      <c r="E64" s="25">
        <f>E57+E62</f>
        <v>644335.71719900006</v>
      </c>
      <c r="F64" s="26">
        <f>F57+F62</f>
        <v>96.263524847631601</v>
      </c>
      <c r="G64" s="14"/>
      <c r="H64" s="14"/>
      <c r="I64" s="14"/>
    </row>
    <row r="65" spans="1:9" x14ac:dyDescent="0.2">
      <c r="A65" s="20"/>
      <c r="B65" s="20"/>
      <c r="C65" s="20"/>
      <c r="D65" s="20"/>
      <c r="E65" s="25"/>
      <c r="F65" s="26"/>
      <c r="G65" s="14"/>
      <c r="H65" s="14"/>
      <c r="I65" s="14"/>
    </row>
    <row r="66" spans="1:9" x14ac:dyDescent="0.2">
      <c r="A66" s="20" t="s">
        <v>44</v>
      </c>
      <c r="B66" s="20"/>
      <c r="C66" s="20"/>
      <c r="D66" s="20"/>
      <c r="E66" s="25">
        <f>E68-(E57+E62)</f>
        <v>25009.933938199887</v>
      </c>
      <c r="F66" s="26">
        <f>F68-(F57+F62)</f>
        <v>3.7364751523683992</v>
      </c>
      <c r="G66" s="14"/>
      <c r="H66" s="14"/>
      <c r="I66" s="14"/>
    </row>
    <row r="67" spans="1:9" x14ac:dyDescent="0.2">
      <c r="A67" s="20"/>
      <c r="B67" s="20"/>
      <c r="C67" s="20"/>
      <c r="D67" s="20"/>
      <c r="E67" s="25"/>
      <c r="F67" s="26"/>
      <c r="G67" s="14"/>
      <c r="H67" s="14"/>
      <c r="I67" s="14"/>
    </row>
    <row r="68" spans="1:9" x14ac:dyDescent="0.2">
      <c r="A68" s="27" t="s">
        <v>43</v>
      </c>
      <c r="B68" s="27"/>
      <c r="C68" s="27"/>
      <c r="D68" s="27"/>
      <c r="E68" s="28">
        <v>669345.65113719995</v>
      </c>
      <c r="F68" s="29">
        <v>100</v>
      </c>
      <c r="G68" s="14"/>
      <c r="H68" s="14"/>
      <c r="I68" s="14"/>
    </row>
    <row r="69" spans="1:9" x14ac:dyDescent="0.2">
      <c r="F69" s="15" t="s">
        <v>860</v>
      </c>
    </row>
    <row r="70" spans="1:9" x14ac:dyDescent="0.2">
      <c r="A70" s="14" t="s">
        <v>46</v>
      </c>
    </row>
    <row r="71" spans="1:9" x14ac:dyDescent="0.2">
      <c r="A71" s="14" t="s">
        <v>378</v>
      </c>
    </row>
    <row r="73" spans="1:9" x14ac:dyDescent="0.2">
      <c r="A73" s="14" t="s">
        <v>47</v>
      </c>
    </row>
    <row r="74" spans="1:9" x14ac:dyDescent="0.2">
      <c r="A74" s="14" t="s">
        <v>48</v>
      </c>
    </row>
    <row r="75" spans="1:9" x14ac:dyDescent="0.2">
      <c r="A75" s="14" t="s">
        <v>49</v>
      </c>
      <c r="B75" s="14"/>
      <c r="C75" s="30" t="s">
        <v>51</v>
      </c>
      <c r="D75" s="14" t="s">
        <v>50</v>
      </c>
    </row>
    <row r="76" spans="1:9" x14ac:dyDescent="0.2">
      <c r="A76" s="7" t="s">
        <v>52</v>
      </c>
      <c r="C76" s="31">
        <v>1506.0927999999999</v>
      </c>
      <c r="D76" s="31">
        <v>1495.3548000000001</v>
      </c>
    </row>
    <row r="77" spans="1:9" x14ac:dyDescent="0.2">
      <c r="A77" s="7" t="s">
        <v>53</v>
      </c>
      <c r="C77" s="31">
        <v>68.2654</v>
      </c>
      <c r="D77" s="31">
        <v>67.778700000000001</v>
      </c>
    </row>
    <row r="78" spans="1:9" x14ac:dyDescent="0.2">
      <c r="A78" s="7" t="s">
        <v>54</v>
      </c>
      <c r="C78" s="31">
        <v>1678.5157999999999</v>
      </c>
      <c r="D78" s="31">
        <v>1673.1923999999999</v>
      </c>
    </row>
    <row r="79" spans="1:9" x14ac:dyDescent="0.2">
      <c r="A79" s="7" t="s">
        <v>55</v>
      </c>
      <c r="C79" s="31">
        <v>79.106099999999998</v>
      </c>
      <c r="D79" s="31">
        <v>78.849999999999994</v>
      </c>
    </row>
    <row r="81" spans="1:9" x14ac:dyDescent="0.2">
      <c r="A81" s="7" t="s">
        <v>60</v>
      </c>
    </row>
    <row r="83" spans="1:9" x14ac:dyDescent="0.2">
      <c r="A83" s="14" t="s">
        <v>56</v>
      </c>
      <c r="D83" s="30" t="s">
        <v>63</v>
      </c>
    </row>
    <row r="85" spans="1:9" x14ac:dyDescent="0.2">
      <c r="A85" s="14" t="s">
        <v>379</v>
      </c>
      <c r="D85" s="51">
        <v>9.0048077676853203E-2</v>
      </c>
    </row>
    <row r="87" spans="1:9" x14ac:dyDescent="0.2">
      <c r="A87" s="14" t="s">
        <v>62</v>
      </c>
      <c r="D87" s="30" t="s">
        <v>63</v>
      </c>
    </row>
    <row r="89" spans="1:9" x14ac:dyDescent="0.2">
      <c r="A89" s="62" t="s">
        <v>1089</v>
      </c>
      <c r="B89" s="63"/>
      <c r="C89" s="63"/>
      <c r="D89" s="63"/>
      <c r="E89" s="11"/>
      <c r="G89" s="63"/>
      <c r="H89" s="63"/>
      <c r="I89" s="63"/>
    </row>
    <row r="90" spans="1:9" x14ac:dyDescent="0.2">
      <c r="A90" s="64"/>
      <c r="B90" s="63"/>
      <c r="C90" s="63"/>
      <c r="D90" s="63"/>
      <c r="E90" s="11"/>
      <c r="G90" s="63"/>
      <c r="H90" s="63"/>
      <c r="I90" s="63"/>
    </row>
    <row r="91" spans="1:9" x14ac:dyDescent="0.2">
      <c r="A91" s="62" t="s">
        <v>1080</v>
      </c>
      <c r="B91" s="63"/>
      <c r="C91" s="63"/>
      <c r="D91" s="63"/>
      <c r="E91" s="11"/>
      <c r="G91" s="63"/>
      <c r="H91" s="63"/>
      <c r="I91" s="63"/>
    </row>
    <row r="92" spans="1:9" x14ac:dyDescent="0.2">
      <c r="A92" s="64"/>
      <c r="B92" s="63"/>
      <c r="C92" s="63"/>
      <c r="D92" s="63"/>
      <c r="E92" s="11"/>
      <c r="G92" s="63"/>
      <c r="H92" s="63"/>
      <c r="I92" s="63"/>
    </row>
    <row r="93" spans="1:9" x14ac:dyDescent="0.2">
      <c r="A93" s="63"/>
      <c r="B93" s="63"/>
      <c r="C93" s="63"/>
      <c r="D93" s="63"/>
      <c r="E93" s="11"/>
      <c r="G93" s="63"/>
      <c r="H93" s="63"/>
      <c r="I93" s="63"/>
    </row>
    <row r="94" spans="1:9" x14ac:dyDescent="0.2">
      <c r="A94" s="63"/>
      <c r="B94" s="63"/>
      <c r="C94" s="63"/>
      <c r="D94" s="63"/>
      <c r="E94" s="11"/>
      <c r="G94" s="63"/>
      <c r="H94" s="63"/>
      <c r="I94" s="63"/>
    </row>
    <row r="95" spans="1:9" x14ac:dyDescent="0.2">
      <c r="A95" s="63"/>
      <c r="B95" s="63"/>
      <c r="C95" s="63"/>
      <c r="D95" s="63"/>
      <c r="E95" s="11"/>
      <c r="G95" s="63"/>
      <c r="H95" s="63"/>
      <c r="I95" s="63"/>
    </row>
    <row r="96" spans="1:9" x14ac:dyDescent="0.2">
      <c r="A96" s="63"/>
      <c r="B96" s="63"/>
      <c r="C96" s="63"/>
      <c r="D96" s="63"/>
      <c r="E96" s="11"/>
      <c r="G96" s="63"/>
      <c r="H96" s="63"/>
      <c r="I96" s="63"/>
    </row>
    <row r="97" spans="1:9" x14ac:dyDescent="0.2">
      <c r="A97" s="63"/>
      <c r="B97" s="63"/>
      <c r="C97" s="63"/>
      <c r="D97" s="63"/>
      <c r="E97" s="11"/>
      <c r="G97" s="63"/>
      <c r="H97" s="63"/>
      <c r="I97" s="63"/>
    </row>
    <row r="98" spans="1:9" x14ac:dyDescent="0.2">
      <c r="A98" s="63"/>
      <c r="B98" s="63"/>
      <c r="C98" s="63"/>
      <c r="D98" s="63"/>
      <c r="E98" s="11"/>
      <c r="G98" s="63"/>
      <c r="H98" s="63"/>
      <c r="I98" s="63"/>
    </row>
    <row r="99" spans="1:9" x14ac:dyDescent="0.2">
      <c r="A99" s="63"/>
      <c r="B99" s="63"/>
      <c r="C99" s="63"/>
      <c r="D99" s="63"/>
      <c r="E99" s="11"/>
      <c r="G99" s="63"/>
      <c r="H99" s="63"/>
      <c r="I99" s="63"/>
    </row>
    <row r="100" spans="1:9" x14ac:dyDescent="0.2">
      <c r="A100" s="63"/>
      <c r="B100" s="63"/>
      <c r="C100" s="63"/>
      <c r="D100" s="63"/>
      <c r="E100" s="11"/>
      <c r="G100" s="63"/>
      <c r="H100" s="63"/>
      <c r="I100" s="63"/>
    </row>
    <row r="101" spans="1:9" x14ac:dyDescent="0.2">
      <c r="A101" s="63"/>
      <c r="B101" s="63"/>
      <c r="C101" s="63"/>
      <c r="D101" s="63"/>
      <c r="E101" s="11"/>
      <c r="G101" s="63"/>
      <c r="H101" s="63"/>
      <c r="I101" s="63"/>
    </row>
    <row r="102" spans="1:9" x14ac:dyDescent="0.2">
      <c r="A102" s="63"/>
      <c r="B102" s="63"/>
      <c r="C102" s="63"/>
      <c r="D102" s="63"/>
      <c r="E102" s="11"/>
      <c r="G102" s="63"/>
      <c r="H102" s="63"/>
      <c r="I102" s="63"/>
    </row>
    <row r="103" spans="1:9" x14ac:dyDescent="0.2">
      <c r="A103" s="63"/>
      <c r="B103" s="63"/>
      <c r="C103" s="63"/>
      <c r="D103" s="63"/>
      <c r="E103" s="11"/>
      <c r="G103" s="63"/>
      <c r="H103" s="63"/>
      <c r="I103" s="63"/>
    </row>
    <row r="104" spans="1:9" x14ac:dyDescent="0.2">
      <c r="A104" s="63"/>
      <c r="B104" s="63"/>
      <c r="C104" s="63"/>
      <c r="D104" s="63"/>
      <c r="E104" s="11"/>
      <c r="G104" s="63"/>
      <c r="H104" s="63"/>
      <c r="I104" s="63"/>
    </row>
    <row r="105" spans="1:9" x14ac:dyDescent="0.2">
      <c r="A105" s="63"/>
      <c r="B105" s="63"/>
      <c r="C105" s="63"/>
      <c r="D105" s="63"/>
      <c r="E105" s="11"/>
      <c r="G105" s="63"/>
      <c r="H105" s="63"/>
      <c r="I105" s="63"/>
    </row>
    <row r="106" spans="1:9" x14ac:dyDescent="0.2">
      <c r="A106" s="63"/>
      <c r="B106" s="63"/>
      <c r="C106" s="63"/>
      <c r="D106" s="63"/>
      <c r="E106" s="11"/>
      <c r="G106" s="63"/>
      <c r="H106" s="63"/>
      <c r="I106" s="63"/>
    </row>
    <row r="107" spans="1:9" x14ac:dyDescent="0.2">
      <c r="A107" s="63"/>
      <c r="B107" s="63"/>
      <c r="C107" s="63"/>
      <c r="D107" s="63"/>
      <c r="E107" s="11"/>
      <c r="G107" s="63"/>
      <c r="H107" s="63"/>
      <c r="I107" s="63"/>
    </row>
    <row r="108" spans="1:9" x14ac:dyDescent="0.2">
      <c r="A108" s="63"/>
      <c r="B108" s="63"/>
      <c r="C108" s="63"/>
      <c r="D108" s="63"/>
      <c r="E108" s="11"/>
      <c r="G108" s="63"/>
      <c r="H108" s="63"/>
      <c r="I108" s="63"/>
    </row>
    <row r="109" spans="1:9" x14ac:dyDescent="0.2">
      <c r="A109" s="63"/>
      <c r="B109" s="63"/>
      <c r="C109" s="63"/>
      <c r="D109" s="63"/>
      <c r="E109" s="11"/>
      <c r="G109" s="63"/>
      <c r="H109" s="63"/>
      <c r="I109" s="63"/>
    </row>
    <row r="110" spans="1:9" x14ac:dyDescent="0.2">
      <c r="A110" s="62" t="s">
        <v>1096</v>
      </c>
      <c r="B110" s="63"/>
      <c r="C110" s="63"/>
      <c r="D110" s="63"/>
      <c r="E110" s="11"/>
      <c r="G110" s="63"/>
      <c r="H110" s="63"/>
      <c r="I110" s="63"/>
    </row>
    <row r="111" spans="1:9" x14ac:dyDescent="0.2">
      <c r="A111" s="63"/>
      <c r="B111" s="63"/>
      <c r="C111" s="63"/>
      <c r="D111" s="63"/>
      <c r="E111" s="11"/>
      <c r="G111" s="63"/>
      <c r="H111" s="63"/>
      <c r="I111" s="63"/>
    </row>
    <row r="112" spans="1:9" x14ac:dyDescent="0.2">
      <c r="A112" s="62" t="s">
        <v>1081</v>
      </c>
      <c r="B112" s="63"/>
      <c r="C112" s="63"/>
      <c r="D112" s="63"/>
      <c r="E112" s="11"/>
      <c r="G112" s="63"/>
      <c r="H112" s="63"/>
      <c r="I112" s="63"/>
    </row>
    <row r="113" spans="1:9" x14ac:dyDescent="0.2">
      <c r="A113" s="63"/>
      <c r="B113" s="63"/>
      <c r="C113" s="63"/>
      <c r="D113" s="63"/>
      <c r="E113" s="11"/>
      <c r="G113" s="63"/>
      <c r="H113" s="63"/>
      <c r="I113" s="63"/>
    </row>
    <row r="114" spans="1:9" x14ac:dyDescent="0.2">
      <c r="A114" s="63"/>
      <c r="B114" s="63"/>
      <c r="C114" s="63"/>
      <c r="D114" s="63"/>
      <c r="E114" s="11"/>
      <c r="G114" s="63"/>
      <c r="H114" s="63"/>
      <c r="I114" s="63"/>
    </row>
    <row r="115" spans="1:9" x14ac:dyDescent="0.2">
      <c r="A115" s="63"/>
      <c r="B115" s="63"/>
      <c r="C115" s="63"/>
      <c r="D115" s="63"/>
      <c r="E115" s="11"/>
      <c r="G115" s="63"/>
      <c r="H115" s="63"/>
      <c r="I115" s="63"/>
    </row>
    <row r="116" spans="1:9" x14ac:dyDescent="0.2">
      <c r="A116" s="63"/>
      <c r="B116" s="63"/>
      <c r="C116" s="63"/>
      <c r="D116" s="63"/>
      <c r="E116" s="11"/>
      <c r="G116" s="63"/>
      <c r="H116" s="63"/>
      <c r="I116" s="63"/>
    </row>
    <row r="117" spans="1:9" x14ac:dyDescent="0.2">
      <c r="A117" s="63"/>
      <c r="B117" s="63"/>
      <c r="C117" s="63"/>
      <c r="D117" s="63"/>
      <c r="E117" s="11"/>
      <c r="G117" s="63"/>
      <c r="H117" s="63"/>
      <c r="I117" s="63"/>
    </row>
    <row r="118" spans="1:9" x14ac:dyDescent="0.2">
      <c r="A118" s="63"/>
      <c r="B118" s="63"/>
      <c r="C118" s="63"/>
      <c r="D118" s="63"/>
      <c r="E118" s="11"/>
      <c r="G118" s="63"/>
      <c r="H118" s="63"/>
      <c r="I118" s="63"/>
    </row>
    <row r="119" spans="1:9" x14ac:dyDescent="0.2">
      <c r="A119" s="63"/>
      <c r="B119" s="63"/>
      <c r="C119" s="63"/>
      <c r="D119" s="63"/>
      <c r="E119" s="11"/>
      <c r="G119" s="63"/>
      <c r="H119" s="63"/>
      <c r="I119" s="63"/>
    </row>
    <row r="120" spans="1:9" x14ac:dyDescent="0.2">
      <c r="A120" s="63"/>
      <c r="B120" s="63"/>
      <c r="C120" s="63"/>
      <c r="D120" s="63"/>
      <c r="E120" s="11"/>
      <c r="G120" s="63"/>
      <c r="H120" s="63"/>
      <c r="I120" s="63"/>
    </row>
    <row r="121" spans="1:9" x14ac:dyDescent="0.2">
      <c r="A121" s="63"/>
      <c r="B121" s="63"/>
      <c r="C121" s="63"/>
      <c r="D121" s="63"/>
      <c r="E121" s="11"/>
      <c r="G121" s="63"/>
      <c r="H121" s="63"/>
      <c r="I121" s="63"/>
    </row>
    <row r="122" spans="1:9" x14ac:dyDescent="0.2">
      <c r="A122" s="63"/>
      <c r="B122" s="63"/>
      <c r="C122" s="63"/>
      <c r="D122" s="63"/>
      <c r="E122" s="11"/>
      <c r="G122" s="63"/>
      <c r="H122" s="63"/>
      <c r="I122" s="63"/>
    </row>
    <row r="123" spans="1:9" x14ac:dyDescent="0.2">
      <c r="A123" s="63"/>
      <c r="B123" s="63"/>
      <c r="C123" s="63"/>
      <c r="D123" s="63"/>
      <c r="E123" s="11"/>
      <c r="G123" s="63"/>
      <c r="H123" s="63"/>
      <c r="I123" s="63"/>
    </row>
    <row r="124" spans="1:9" x14ac:dyDescent="0.2">
      <c r="A124" s="63"/>
      <c r="B124" s="63"/>
      <c r="C124" s="63"/>
      <c r="D124" s="63"/>
      <c r="E124" s="11"/>
      <c r="G124" s="63"/>
      <c r="H124" s="63"/>
      <c r="I124" s="63"/>
    </row>
    <row r="125" spans="1:9" x14ac:dyDescent="0.2">
      <c r="A125" s="63"/>
      <c r="B125" s="63"/>
      <c r="C125" s="63"/>
      <c r="D125" s="63"/>
      <c r="E125" s="11"/>
      <c r="G125" s="63"/>
      <c r="H125" s="63"/>
      <c r="I125" s="63"/>
    </row>
    <row r="126" spans="1:9" x14ac:dyDescent="0.2">
      <c r="A126" s="63"/>
      <c r="B126" s="63"/>
      <c r="C126" s="63"/>
      <c r="D126" s="63"/>
      <c r="E126" s="11"/>
      <c r="G126" s="63"/>
      <c r="H126" s="63"/>
      <c r="I126" s="63"/>
    </row>
    <row r="127" spans="1:9" x14ac:dyDescent="0.2">
      <c r="A127" s="63"/>
      <c r="B127" s="63"/>
      <c r="C127" s="63"/>
      <c r="D127" s="63"/>
      <c r="E127" s="11"/>
      <c r="G127" s="63"/>
      <c r="H127" s="63"/>
      <c r="I127" s="63"/>
    </row>
    <row r="128" spans="1:9" x14ac:dyDescent="0.2">
      <c r="A128" s="63"/>
      <c r="B128" s="63"/>
      <c r="C128" s="63"/>
      <c r="D128" s="63"/>
      <c r="E128" s="11"/>
      <c r="G128" s="63"/>
      <c r="H128" s="63"/>
      <c r="I128" s="63"/>
    </row>
    <row r="129" spans="1:9" x14ac:dyDescent="0.2">
      <c r="A129" s="63"/>
      <c r="B129" s="63"/>
      <c r="C129" s="63"/>
      <c r="D129" s="63"/>
      <c r="E129" s="11"/>
      <c r="G129" s="63"/>
      <c r="H129" s="63"/>
      <c r="I129" s="63"/>
    </row>
    <row r="130" spans="1:9" x14ac:dyDescent="0.2">
      <c r="A130" s="62" t="s">
        <v>1112</v>
      </c>
      <c r="B130" s="63"/>
      <c r="C130" s="63"/>
      <c r="D130" s="63"/>
      <c r="E130" s="11"/>
      <c r="G130" s="63"/>
      <c r="H130" s="63"/>
      <c r="I130" s="63"/>
    </row>
    <row r="131" spans="1:9" x14ac:dyDescent="0.2">
      <c r="A131" s="63"/>
      <c r="B131" s="63"/>
      <c r="C131" s="63"/>
      <c r="D131" s="63"/>
      <c r="E131" s="11"/>
      <c r="G131" s="63"/>
      <c r="H131" s="63"/>
      <c r="I131" s="63"/>
    </row>
    <row r="132" spans="1:9" x14ac:dyDescent="0.2">
      <c r="A132" s="63" t="s">
        <v>1084</v>
      </c>
      <c r="B132" s="63"/>
      <c r="C132" s="63"/>
      <c r="D132" s="63"/>
      <c r="E132" s="11"/>
      <c r="G132" s="63"/>
      <c r="H132" s="63"/>
      <c r="I132" s="63"/>
    </row>
    <row r="133" spans="1:9" x14ac:dyDescent="0.2">
      <c r="A133" s="63"/>
      <c r="B133" s="63"/>
      <c r="C133" s="63"/>
      <c r="D133" s="63"/>
      <c r="E133" s="11"/>
      <c r="G133" s="63"/>
      <c r="H133" s="63"/>
      <c r="I133" s="63"/>
    </row>
    <row r="134" spans="1:9" x14ac:dyDescent="0.2">
      <c r="A134" s="63"/>
      <c r="B134" s="63"/>
      <c r="C134" s="63"/>
      <c r="D134" s="63"/>
      <c r="E134" s="11"/>
      <c r="G134" s="63"/>
      <c r="H134" s="63"/>
      <c r="I134" s="63"/>
    </row>
    <row r="135" spans="1:9" x14ac:dyDescent="0.2">
      <c r="A135" s="63"/>
      <c r="B135" s="63"/>
      <c r="C135" s="63"/>
      <c r="D135" s="63"/>
      <c r="E135" s="11"/>
      <c r="G135" s="63"/>
      <c r="H135" s="63"/>
      <c r="I135" s="63"/>
    </row>
    <row r="136" spans="1:9" x14ac:dyDescent="0.2">
      <c r="A136" s="63"/>
      <c r="B136" s="63"/>
      <c r="C136" s="63"/>
      <c r="D136" s="63"/>
      <c r="E136" s="11"/>
      <c r="G136" s="63"/>
      <c r="H136" s="63"/>
      <c r="I136" s="63"/>
    </row>
    <row r="137" spans="1:9" x14ac:dyDescent="0.2">
      <c r="A137" s="63"/>
      <c r="B137" s="63"/>
      <c r="C137" s="63"/>
      <c r="D137" s="63"/>
      <c r="E137" s="11"/>
      <c r="G137" s="63"/>
      <c r="H137" s="63"/>
      <c r="I137" s="63"/>
    </row>
    <row r="138" spans="1:9" x14ac:dyDescent="0.2">
      <c r="A138" s="63"/>
      <c r="B138" s="63"/>
      <c r="C138" s="63"/>
      <c r="D138" s="63"/>
      <c r="E138" s="11"/>
      <c r="G138" s="63"/>
      <c r="H138" s="63"/>
      <c r="I138" s="63"/>
    </row>
    <row r="139" spans="1:9" x14ac:dyDescent="0.2">
      <c r="A139" s="63"/>
      <c r="B139" s="63"/>
      <c r="C139" s="63"/>
      <c r="D139" s="63"/>
      <c r="E139" s="11"/>
      <c r="G139" s="63"/>
      <c r="H139" s="63"/>
      <c r="I139" s="63"/>
    </row>
    <row r="140" spans="1:9" x14ac:dyDescent="0.2">
      <c r="A140" s="63"/>
      <c r="B140" s="63"/>
      <c r="C140" s="63"/>
      <c r="D140" s="63"/>
      <c r="E140" s="11"/>
      <c r="G140" s="63"/>
      <c r="H140" s="63"/>
      <c r="I140" s="63"/>
    </row>
    <row r="141" spans="1:9" x14ac:dyDescent="0.2">
      <c r="A141" s="63"/>
      <c r="B141" s="63"/>
      <c r="C141" s="63"/>
      <c r="D141" s="63"/>
      <c r="E141" s="11"/>
      <c r="G141" s="63"/>
      <c r="H141" s="63"/>
      <c r="I141" s="63"/>
    </row>
    <row r="142" spans="1:9" x14ac:dyDescent="0.2">
      <c r="A142" s="63"/>
      <c r="B142" s="63"/>
      <c r="C142" s="63"/>
      <c r="D142" s="63"/>
      <c r="E142" s="11"/>
      <c r="G142" s="63"/>
      <c r="H142" s="63"/>
      <c r="I142" s="63"/>
    </row>
    <row r="143" spans="1:9" x14ac:dyDescent="0.2">
      <c r="A143" s="63"/>
      <c r="B143" s="63"/>
      <c r="C143" s="63"/>
      <c r="D143" s="63"/>
      <c r="E143" s="11"/>
      <c r="G143" s="63"/>
      <c r="H143" s="63"/>
      <c r="I143" s="63"/>
    </row>
    <row r="144" spans="1:9" x14ac:dyDescent="0.2">
      <c r="A144" s="63"/>
      <c r="B144" s="63"/>
      <c r="C144" s="63"/>
      <c r="D144" s="63"/>
      <c r="E144" s="11"/>
      <c r="G144" s="63"/>
      <c r="H144" s="63"/>
      <c r="I144" s="63"/>
    </row>
    <row r="145" spans="1:9" x14ac:dyDescent="0.2">
      <c r="A145" s="63"/>
      <c r="B145" s="63"/>
      <c r="C145" s="63"/>
      <c r="D145" s="63"/>
      <c r="E145" s="11"/>
      <c r="G145" s="63"/>
      <c r="H145" s="63"/>
      <c r="I145" s="63"/>
    </row>
    <row r="146" spans="1:9" x14ac:dyDescent="0.2">
      <c r="A146" s="63"/>
      <c r="B146" s="63"/>
      <c r="C146" s="63"/>
      <c r="D146" s="63"/>
      <c r="E146" s="11"/>
      <c r="G146" s="63"/>
      <c r="H146" s="63"/>
      <c r="I146" s="63"/>
    </row>
    <row r="147" spans="1:9" x14ac:dyDescent="0.2">
      <c r="A147" s="63"/>
      <c r="B147" s="63"/>
      <c r="C147" s="63"/>
      <c r="D147" s="63"/>
      <c r="E147" s="11"/>
      <c r="G147" s="63"/>
      <c r="H147" s="63"/>
      <c r="I147" s="63"/>
    </row>
    <row r="148" spans="1:9" x14ac:dyDescent="0.2">
      <c r="A148" s="63"/>
      <c r="B148" s="63"/>
      <c r="C148" s="63"/>
      <c r="D148" s="63"/>
      <c r="E148" s="11"/>
      <c r="G148" s="63"/>
      <c r="H148" s="63"/>
      <c r="I148" s="63"/>
    </row>
    <row r="149" spans="1:9" x14ac:dyDescent="0.2">
      <c r="A149" s="63"/>
      <c r="B149" s="63"/>
      <c r="C149" s="63"/>
      <c r="D149" s="63"/>
      <c r="E149" s="11"/>
      <c r="G149" s="63"/>
      <c r="H149" s="63"/>
      <c r="I149" s="63"/>
    </row>
    <row r="150" spans="1:9" x14ac:dyDescent="0.2">
      <c r="A150" s="63"/>
      <c r="B150" s="63"/>
      <c r="C150" s="63"/>
      <c r="D150" s="63"/>
      <c r="E150" s="11"/>
      <c r="G150" s="63"/>
      <c r="H150" s="63"/>
      <c r="I150" s="63"/>
    </row>
    <row r="151" spans="1:9" x14ac:dyDescent="0.2">
      <c r="A151" s="63"/>
      <c r="B151" s="63"/>
      <c r="C151" s="63"/>
      <c r="D151" s="63"/>
      <c r="E151" s="11"/>
      <c r="G151" s="63"/>
      <c r="H151" s="63"/>
      <c r="I151" s="63"/>
    </row>
    <row r="152" spans="1:9" x14ac:dyDescent="0.2">
      <c r="A152" s="63"/>
      <c r="B152" s="63"/>
      <c r="C152" s="63"/>
      <c r="D152" s="63"/>
      <c r="E152" s="11"/>
      <c r="G152" s="63"/>
      <c r="H152" s="63"/>
      <c r="I152" s="63"/>
    </row>
    <row r="153" spans="1:9" x14ac:dyDescent="0.2">
      <c r="A153" s="63"/>
      <c r="B153" s="63"/>
      <c r="C153" s="63"/>
      <c r="D153" s="63"/>
      <c r="E153" s="11"/>
      <c r="G153" s="63"/>
      <c r="H153" s="63"/>
      <c r="I153" s="63"/>
    </row>
    <row r="154" spans="1:9" x14ac:dyDescent="0.2">
      <c r="A154" s="63"/>
      <c r="B154" s="63"/>
      <c r="C154" s="63"/>
      <c r="D154" s="63"/>
      <c r="E154" s="11"/>
      <c r="G154" s="63"/>
      <c r="H154" s="63"/>
      <c r="I154" s="63"/>
    </row>
    <row r="155" spans="1:9" x14ac:dyDescent="0.2">
      <c r="A155" s="63"/>
      <c r="B155" s="63"/>
      <c r="C155" s="63"/>
      <c r="D155" s="63"/>
      <c r="E155" s="11"/>
      <c r="G155" s="63"/>
      <c r="H155" s="63"/>
      <c r="I155" s="63"/>
    </row>
    <row r="156" spans="1:9" x14ac:dyDescent="0.2">
      <c r="A156" s="63"/>
      <c r="B156" s="63"/>
      <c r="C156" s="63"/>
      <c r="D156" s="63"/>
      <c r="E156" s="11"/>
      <c r="G156" s="63"/>
      <c r="H156" s="63"/>
      <c r="I156" s="63"/>
    </row>
    <row r="157" spans="1:9" x14ac:dyDescent="0.2">
      <c r="A157" s="63"/>
      <c r="B157" s="63"/>
      <c r="C157" s="63"/>
      <c r="D157" s="63"/>
      <c r="E157" s="11"/>
      <c r="G157" s="63"/>
      <c r="H157" s="63"/>
      <c r="I157" s="63"/>
    </row>
    <row r="158" spans="1:9" x14ac:dyDescent="0.2">
      <c r="A158" s="63"/>
      <c r="B158" s="63"/>
      <c r="C158" s="63"/>
      <c r="D158" s="63"/>
      <c r="E158" s="11"/>
      <c r="G158" s="63"/>
      <c r="H158" s="63"/>
      <c r="I158" s="63"/>
    </row>
    <row r="159" spans="1:9" x14ac:dyDescent="0.2">
      <c r="A159" s="63"/>
      <c r="B159" s="63"/>
      <c r="C159" s="63"/>
      <c r="D159" s="63"/>
      <c r="E159" s="11"/>
      <c r="G159" s="63"/>
      <c r="H159" s="63"/>
      <c r="I159" s="63"/>
    </row>
    <row r="160" spans="1:9" x14ac:dyDescent="0.2">
      <c r="A160" s="63"/>
      <c r="B160" s="63"/>
      <c r="C160" s="63"/>
      <c r="D160" s="63"/>
      <c r="E160" s="11"/>
      <c r="G160" s="63"/>
      <c r="H160" s="63"/>
      <c r="I160" s="63"/>
    </row>
    <row r="161" spans="1:9" x14ac:dyDescent="0.2">
      <c r="A161" s="63"/>
      <c r="B161" s="63"/>
      <c r="C161" s="63"/>
      <c r="D161" s="63"/>
      <c r="E161" s="11"/>
      <c r="G161" s="63"/>
      <c r="H161" s="63"/>
      <c r="I161" s="63"/>
    </row>
    <row r="162" spans="1:9" x14ac:dyDescent="0.2">
      <c r="A162" s="63"/>
      <c r="B162" s="63"/>
      <c r="C162" s="63"/>
      <c r="D162" s="63"/>
      <c r="E162" s="11"/>
      <c r="G162" s="63"/>
      <c r="H162" s="63"/>
      <c r="I162" s="63"/>
    </row>
    <row r="163" spans="1:9" x14ac:dyDescent="0.2">
      <c r="A163" s="63"/>
      <c r="B163" s="63"/>
      <c r="C163" s="63"/>
      <c r="D163" s="63"/>
      <c r="E163" s="11"/>
      <c r="G163" s="63"/>
      <c r="H163" s="63"/>
      <c r="I163" s="63"/>
    </row>
    <row r="164" spans="1:9" x14ac:dyDescent="0.2">
      <c r="A164" s="63"/>
      <c r="B164" s="63"/>
      <c r="C164" s="63"/>
      <c r="D164" s="63"/>
      <c r="E164" s="11"/>
      <c r="G164" s="63"/>
      <c r="H164" s="63"/>
      <c r="I164" s="63"/>
    </row>
    <row r="165" spans="1:9" x14ac:dyDescent="0.2">
      <c r="A165" s="63"/>
      <c r="B165" s="63"/>
      <c r="C165" s="63"/>
      <c r="D165" s="63"/>
      <c r="E165" s="11"/>
      <c r="G165" s="63"/>
      <c r="H165" s="63"/>
      <c r="I165" s="63"/>
    </row>
    <row r="166" spans="1:9" x14ac:dyDescent="0.2">
      <c r="A166" s="63"/>
      <c r="B166" s="63"/>
      <c r="C166" s="63"/>
      <c r="D166" s="63"/>
      <c r="E166" s="11"/>
      <c r="G166" s="63"/>
      <c r="H166" s="63"/>
      <c r="I166" s="63"/>
    </row>
    <row r="167" spans="1:9" x14ac:dyDescent="0.2">
      <c r="A167" s="63"/>
      <c r="B167" s="63"/>
      <c r="C167" s="63"/>
      <c r="D167" s="63"/>
      <c r="E167" s="11"/>
      <c r="G167" s="63"/>
      <c r="H167" s="63"/>
      <c r="I167" s="63"/>
    </row>
    <row r="168" spans="1:9" x14ac:dyDescent="0.2">
      <c r="A168" s="63"/>
      <c r="B168" s="63"/>
      <c r="C168" s="63"/>
      <c r="D168" s="63"/>
      <c r="E168" s="11"/>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sheetData>
  <mergeCells count="1">
    <mergeCell ref="A1:F1"/>
  </mergeCells>
  <conditionalFormatting sqref="F2:F3">
    <cfRule type="cellIs" dxfId="24" priority="3" stopIfTrue="1" operator="between">
      <formula>0.009</formula>
      <formula>-0.009</formula>
    </cfRule>
  </conditionalFormatting>
  <conditionalFormatting sqref="F5:F126">
    <cfRule type="cellIs" dxfId="23" priority="1" stopIfTrue="1" operator="between">
      <formula>0.009</formula>
      <formula>-0.009</formula>
    </cfRule>
  </conditionalFormatting>
  <conditionalFormatting sqref="F226:F65536">
    <cfRule type="cellIs" dxfId="22"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70"/>
  <sheetViews>
    <sheetView workbookViewId="0">
      <selection sqref="A1:F1"/>
    </sheetView>
  </sheetViews>
  <sheetFormatPr defaultColWidth="9.109375" defaultRowHeight="10.199999999999999" x14ac:dyDescent="0.2"/>
  <cols>
    <col min="1" max="1" width="36.88671875" style="7" bestFit="1" customWidth="1"/>
    <col min="2" max="2" width="33.5546875" style="7" bestFit="1" customWidth="1"/>
    <col min="3" max="3" width="18.88671875" style="7" bestFit="1" customWidth="1"/>
    <col min="4" max="4" width="26.44140625" style="7" customWidth="1"/>
    <col min="5" max="5" width="26.5546875" style="10" customWidth="1"/>
    <col min="6" max="6" width="13.5546875" style="11" bestFit="1" customWidth="1"/>
    <col min="7" max="16384" width="9.109375" style="7"/>
  </cols>
  <sheetData>
    <row r="1" spans="1:8" s="1" customFormat="1" ht="13.8" x14ac:dyDescent="0.2">
      <c r="A1" s="105" t="s">
        <v>1055</v>
      </c>
      <c r="B1" s="106"/>
      <c r="C1" s="106"/>
      <c r="D1" s="106"/>
      <c r="E1" s="106"/>
      <c r="F1" s="106"/>
    </row>
    <row r="2" spans="1:8" s="1" customFormat="1" ht="11.4" x14ac:dyDescent="0.2">
      <c r="E2" s="5"/>
      <c r="F2" s="9"/>
    </row>
    <row r="3" spans="1:8" s="1" customFormat="1" ht="12" x14ac:dyDescent="0.2">
      <c r="A3" s="8" t="s">
        <v>7</v>
      </c>
      <c r="B3" s="2"/>
      <c r="C3" s="3"/>
      <c r="D3" s="3"/>
      <c r="E3" s="4"/>
      <c r="F3" s="9"/>
    </row>
    <row r="4" spans="1:8" s="1" customFormat="1" ht="26.25" customHeight="1" x14ac:dyDescent="0.2">
      <c r="A4" s="6" t="s">
        <v>2</v>
      </c>
      <c r="B4" s="6" t="s">
        <v>0</v>
      </c>
      <c r="C4" s="13" t="s">
        <v>1</v>
      </c>
      <c r="D4" s="52" t="s">
        <v>6</v>
      </c>
      <c r="E4" s="12" t="s">
        <v>3</v>
      </c>
    </row>
    <row r="5" spans="1:8" x14ac:dyDescent="0.2">
      <c r="A5" s="16" t="s">
        <v>564</v>
      </c>
      <c r="B5" s="17"/>
      <c r="C5" s="17"/>
      <c r="D5" s="18"/>
      <c r="E5" s="19"/>
      <c r="F5" s="7"/>
    </row>
    <row r="6" spans="1:8" x14ac:dyDescent="0.2">
      <c r="A6" s="21" t="s">
        <v>1020</v>
      </c>
      <c r="B6" s="21" t="s">
        <v>1019</v>
      </c>
      <c r="C6" s="24">
        <v>4752692.1179999998</v>
      </c>
      <c r="D6" s="22">
        <v>441982.10142999998</v>
      </c>
      <c r="E6" s="23">
        <v>98.982690996241104</v>
      </c>
      <c r="F6" s="7"/>
    </row>
    <row r="7" spans="1:8" x14ac:dyDescent="0.2">
      <c r="A7" s="20" t="s">
        <v>30</v>
      </c>
      <c r="B7" s="20"/>
      <c r="C7" s="20"/>
      <c r="D7" s="25">
        <f>SUM(D6:D6)</f>
        <v>441982.10142999998</v>
      </c>
      <c r="E7" s="26">
        <f>SUM(E6:E6)</f>
        <v>98.982690996241104</v>
      </c>
      <c r="F7" s="14"/>
      <c r="G7" s="14"/>
      <c r="H7" s="14"/>
    </row>
    <row r="8" spans="1:8" x14ac:dyDescent="0.2">
      <c r="A8" s="21"/>
      <c r="B8" s="21"/>
      <c r="C8" s="21"/>
      <c r="D8" s="22"/>
      <c r="E8" s="23"/>
      <c r="F8" s="7"/>
    </row>
    <row r="9" spans="1:8" x14ac:dyDescent="0.2">
      <c r="A9" s="20" t="s">
        <v>42</v>
      </c>
      <c r="B9" s="20"/>
      <c r="C9" s="20"/>
      <c r="D9" s="25">
        <f>D7</f>
        <v>441982.10142999998</v>
      </c>
      <c r="E9" s="26">
        <f>E7</f>
        <v>98.982690996241104</v>
      </c>
      <c r="F9" s="14"/>
      <c r="G9" s="14"/>
      <c r="H9" s="14"/>
    </row>
    <row r="10" spans="1:8" x14ac:dyDescent="0.2">
      <c r="A10" s="20"/>
      <c r="B10" s="20"/>
      <c r="C10" s="20"/>
      <c r="D10" s="25"/>
      <c r="E10" s="26"/>
      <c r="F10" s="14"/>
      <c r="G10" s="14"/>
      <c r="H10" s="14"/>
    </row>
    <row r="11" spans="1:8" x14ac:dyDescent="0.2">
      <c r="A11" s="20" t="s">
        <v>44</v>
      </c>
      <c r="B11" s="20"/>
      <c r="C11" s="20"/>
      <c r="D11" s="25">
        <f>D13-(D7)</f>
        <v>4542.5353338000132</v>
      </c>
      <c r="E11" s="26">
        <f>E13-(E7)</f>
        <v>1.0173090037588963</v>
      </c>
      <c r="F11" s="14"/>
      <c r="G11" s="14"/>
      <c r="H11" s="14"/>
    </row>
    <row r="12" spans="1:8" x14ac:dyDescent="0.2">
      <c r="A12" s="20"/>
      <c r="B12" s="20"/>
      <c r="C12" s="20"/>
      <c r="D12" s="25"/>
      <c r="E12" s="26"/>
      <c r="F12" s="14"/>
      <c r="G12" s="14"/>
      <c r="H12" s="14"/>
    </row>
    <row r="13" spans="1:8" x14ac:dyDescent="0.2">
      <c r="A13" s="27" t="s">
        <v>43</v>
      </c>
      <c r="B13" s="27"/>
      <c r="C13" s="27"/>
      <c r="D13" s="28">
        <v>446524.63676379999</v>
      </c>
      <c r="E13" s="29">
        <v>100</v>
      </c>
      <c r="F13" s="14"/>
      <c r="G13" s="14"/>
      <c r="H13" s="14"/>
    </row>
    <row r="15" spans="1:8" x14ac:dyDescent="0.2">
      <c r="A15" s="14" t="s">
        <v>47</v>
      </c>
    </row>
    <row r="16" spans="1:8" x14ac:dyDescent="0.2">
      <c r="A16" s="14" t="s">
        <v>48</v>
      </c>
    </row>
    <row r="17" spans="1:9" x14ac:dyDescent="0.2">
      <c r="A17" s="14" t="s">
        <v>49</v>
      </c>
      <c r="B17" s="14"/>
      <c r="C17" s="30" t="s">
        <v>51</v>
      </c>
      <c r="D17" s="30" t="s">
        <v>50</v>
      </c>
    </row>
    <row r="18" spans="1:9" x14ac:dyDescent="0.2">
      <c r="A18" s="7" t="s">
        <v>52</v>
      </c>
      <c r="C18" s="31">
        <v>76.031499999999994</v>
      </c>
      <c r="D18" s="31">
        <v>80.591300000000004</v>
      </c>
    </row>
    <row r="19" spans="1:9" x14ac:dyDescent="0.2">
      <c r="A19" s="7" t="s">
        <v>53</v>
      </c>
      <c r="C19" s="31">
        <v>76.031499999999994</v>
      </c>
      <c r="D19" s="31">
        <v>80.591300000000004</v>
      </c>
    </row>
    <row r="20" spans="1:9" x14ac:dyDescent="0.2">
      <c r="A20" s="7" t="s">
        <v>54</v>
      </c>
      <c r="C20" s="31">
        <v>85.873999999999995</v>
      </c>
      <c r="D20" s="31">
        <v>91.456299999999999</v>
      </c>
    </row>
    <row r="21" spans="1:9" x14ac:dyDescent="0.2">
      <c r="A21" s="7" t="s">
        <v>55</v>
      </c>
      <c r="C21" s="31">
        <v>85.873999999999995</v>
      </c>
      <c r="D21" s="31">
        <v>91.456299999999999</v>
      </c>
    </row>
    <row r="23" spans="1:9" x14ac:dyDescent="0.2">
      <c r="A23" s="7" t="s">
        <v>60</v>
      </c>
    </row>
    <row r="25" spans="1:9" x14ac:dyDescent="0.2">
      <c r="A25" s="14" t="s">
        <v>56</v>
      </c>
      <c r="D25" s="30" t="s">
        <v>63</v>
      </c>
    </row>
    <row r="27" spans="1:9" x14ac:dyDescent="0.2">
      <c r="A27" s="14" t="s">
        <v>379</v>
      </c>
      <c r="D27" s="51">
        <v>2.33953678335035E-3</v>
      </c>
    </row>
    <row r="29" spans="1:9" x14ac:dyDescent="0.2">
      <c r="A29" s="14" t="s">
        <v>62</v>
      </c>
      <c r="D29" s="30" t="s">
        <v>63</v>
      </c>
    </row>
    <row r="31" spans="1:9" x14ac:dyDescent="0.2">
      <c r="A31" s="62" t="s">
        <v>1089</v>
      </c>
      <c r="B31" s="63"/>
      <c r="C31" s="63"/>
      <c r="D31" s="63"/>
      <c r="E31" s="11"/>
      <c r="F31" s="63"/>
      <c r="G31" s="63"/>
      <c r="H31" s="63"/>
      <c r="I31" s="63"/>
    </row>
    <row r="32" spans="1:9" x14ac:dyDescent="0.2">
      <c r="A32" s="64"/>
      <c r="B32" s="63"/>
      <c r="C32" s="63"/>
      <c r="D32" s="63"/>
      <c r="E32" s="11"/>
      <c r="F32" s="63"/>
      <c r="G32" s="63"/>
      <c r="H32" s="63"/>
      <c r="I32" s="63"/>
    </row>
    <row r="33" spans="1:9" x14ac:dyDescent="0.2">
      <c r="A33" s="62" t="s">
        <v>1080</v>
      </c>
      <c r="B33" s="63"/>
      <c r="C33" s="63"/>
      <c r="D33" s="63"/>
      <c r="E33" s="11"/>
      <c r="F33" s="63"/>
      <c r="G33" s="63"/>
      <c r="H33" s="63"/>
      <c r="I33" s="63"/>
    </row>
    <row r="34" spans="1:9" x14ac:dyDescent="0.2">
      <c r="A34" s="64"/>
      <c r="B34" s="63"/>
      <c r="C34" s="63"/>
      <c r="D34" s="63"/>
      <c r="E34" s="11"/>
      <c r="F34" s="63"/>
      <c r="G34" s="63"/>
      <c r="H34" s="63"/>
      <c r="I34" s="63"/>
    </row>
    <row r="35" spans="1:9" x14ac:dyDescent="0.2">
      <c r="A35" s="63"/>
      <c r="B35" s="63"/>
      <c r="C35" s="63"/>
      <c r="D35" s="63"/>
      <c r="E35" s="11"/>
      <c r="F35" s="63"/>
      <c r="G35" s="63"/>
      <c r="H35" s="63"/>
      <c r="I35" s="63"/>
    </row>
    <row r="36" spans="1:9" x14ac:dyDescent="0.2">
      <c r="A36" s="63"/>
      <c r="B36" s="63"/>
      <c r="C36" s="63"/>
      <c r="D36" s="63"/>
      <c r="E36" s="11"/>
      <c r="F36" s="63"/>
      <c r="G36" s="63"/>
      <c r="H36" s="63"/>
      <c r="I36" s="63"/>
    </row>
    <row r="37" spans="1:9" x14ac:dyDescent="0.2">
      <c r="A37" s="63"/>
      <c r="B37" s="63"/>
      <c r="C37" s="63"/>
      <c r="D37" s="63"/>
      <c r="E37" s="11"/>
      <c r="F37" s="63"/>
      <c r="G37" s="63"/>
      <c r="H37" s="63"/>
      <c r="I37" s="63"/>
    </row>
    <row r="38" spans="1:9" x14ac:dyDescent="0.2">
      <c r="A38" s="63"/>
      <c r="B38" s="63"/>
      <c r="C38" s="63"/>
      <c r="D38" s="63"/>
      <c r="E38" s="11"/>
      <c r="F38" s="63"/>
      <c r="G38" s="63"/>
      <c r="H38" s="63"/>
      <c r="I38" s="63"/>
    </row>
    <row r="39" spans="1:9" x14ac:dyDescent="0.2">
      <c r="A39" s="63"/>
      <c r="B39" s="63"/>
      <c r="C39" s="63"/>
      <c r="D39" s="63"/>
      <c r="E39" s="11"/>
      <c r="F39" s="63"/>
      <c r="G39" s="63"/>
      <c r="H39" s="63"/>
      <c r="I39" s="63"/>
    </row>
    <row r="40" spans="1:9" x14ac:dyDescent="0.2">
      <c r="A40" s="63"/>
      <c r="B40" s="63"/>
      <c r="C40" s="63"/>
      <c r="D40" s="63"/>
      <c r="E40" s="11"/>
      <c r="F40" s="63"/>
      <c r="G40" s="63"/>
      <c r="H40" s="63"/>
      <c r="I40" s="63"/>
    </row>
    <row r="41" spans="1:9" x14ac:dyDescent="0.2">
      <c r="A41" s="63"/>
      <c r="B41" s="63"/>
      <c r="C41" s="63"/>
      <c r="D41" s="63"/>
      <c r="E41" s="11"/>
      <c r="F41" s="63"/>
      <c r="G41" s="63"/>
      <c r="H41" s="63"/>
      <c r="I41" s="63"/>
    </row>
    <row r="42" spans="1:9" x14ac:dyDescent="0.2">
      <c r="A42" s="63"/>
      <c r="B42" s="63"/>
      <c r="C42" s="63"/>
      <c r="D42" s="63"/>
      <c r="E42" s="11"/>
      <c r="F42" s="63"/>
      <c r="G42" s="63"/>
      <c r="H42" s="63"/>
      <c r="I42" s="63"/>
    </row>
    <row r="43" spans="1:9" x14ac:dyDescent="0.2">
      <c r="A43" s="63"/>
      <c r="B43" s="63"/>
      <c r="C43" s="63"/>
      <c r="D43" s="63"/>
      <c r="E43" s="11"/>
      <c r="F43" s="63"/>
      <c r="G43" s="63"/>
      <c r="H43" s="63"/>
      <c r="I43" s="63"/>
    </row>
    <row r="44" spans="1:9" x14ac:dyDescent="0.2">
      <c r="A44" s="63"/>
      <c r="B44" s="63"/>
      <c r="C44" s="63"/>
      <c r="D44" s="63"/>
      <c r="E44" s="11"/>
      <c r="F44" s="63"/>
      <c r="G44" s="63"/>
      <c r="H44" s="63"/>
      <c r="I44" s="63"/>
    </row>
    <row r="45" spans="1:9" x14ac:dyDescent="0.2">
      <c r="A45" s="63"/>
      <c r="B45" s="63"/>
      <c r="C45" s="63"/>
      <c r="D45" s="63"/>
      <c r="E45" s="11"/>
      <c r="F45" s="63"/>
      <c r="G45" s="63"/>
      <c r="H45" s="63"/>
      <c r="I45" s="63"/>
    </row>
    <row r="46" spans="1:9" x14ac:dyDescent="0.2">
      <c r="A46" s="63"/>
      <c r="B46" s="63"/>
      <c r="C46" s="63"/>
      <c r="D46" s="63"/>
      <c r="E46" s="11"/>
      <c r="F46" s="63"/>
      <c r="G46" s="63"/>
      <c r="H46" s="63"/>
      <c r="I46" s="63"/>
    </row>
    <row r="47" spans="1:9" x14ac:dyDescent="0.2">
      <c r="A47" s="63"/>
      <c r="B47" s="63"/>
      <c r="C47" s="63"/>
      <c r="D47" s="63"/>
      <c r="E47" s="11"/>
      <c r="F47" s="63"/>
      <c r="G47" s="63"/>
      <c r="H47" s="63"/>
      <c r="I47" s="63"/>
    </row>
    <row r="48" spans="1:9" x14ac:dyDescent="0.2">
      <c r="A48" s="63"/>
      <c r="B48" s="63"/>
      <c r="C48" s="63"/>
      <c r="D48" s="63"/>
      <c r="E48" s="11"/>
      <c r="F48" s="63"/>
      <c r="G48" s="63"/>
      <c r="H48" s="63"/>
      <c r="I48" s="63"/>
    </row>
    <row r="49" spans="1:9" x14ac:dyDescent="0.2">
      <c r="A49" s="63"/>
      <c r="B49" s="63"/>
      <c r="C49" s="63"/>
      <c r="D49" s="63"/>
      <c r="E49" s="11"/>
      <c r="F49" s="63"/>
      <c r="G49" s="63"/>
      <c r="H49" s="63"/>
      <c r="I49" s="63"/>
    </row>
    <row r="50" spans="1:9" x14ac:dyDescent="0.2">
      <c r="A50" s="63"/>
      <c r="B50" s="63"/>
      <c r="C50" s="63"/>
      <c r="D50" s="63"/>
      <c r="E50" s="11"/>
      <c r="F50" s="63"/>
      <c r="G50" s="63"/>
      <c r="H50" s="63"/>
      <c r="I50" s="63"/>
    </row>
    <row r="51" spans="1:9" x14ac:dyDescent="0.2">
      <c r="A51" s="62" t="s">
        <v>1113</v>
      </c>
      <c r="B51" s="63"/>
      <c r="C51" s="63"/>
      <c r="D51" s="63"/>
      <c r="E51" s="11"/>
      <c r="F51" s="63"/>
      <c r="G51" s="63"/>
      <c r="H51" s="63"/>
      <c r="I51" s="63"/>
    </row>
    <row r="52" spans="1:9" x14ac:dyDescent="0.2">
      <c r="A52" s="63"/>
      <c r="B52" s="63"/>
      <c r="C52" s="63"/>
      <c r="D52" s="63"/>
      <c r="E52" s="11"/>
      <c r="F52" s="63"/>
      <c r="G52" s="63"/>
      <c r="H52" s="63"/>
      <c r="I52" s="63"/>
    </row>
    <row r="53" spans="1:9" x14ac:dyDescent="0.2">
      <c r="A53" s="62" t="s">
        <v>1081</v>
      </c>
      <c r="B53" s="63"/>
      <c r="C53" s="63"/>
      <c r="D53" s="63"/>
      <c r="E53" s="11"/>
      <c r="F53" s="63"/>
      <c r="G53" s="63"/>
      <c r="H53" s="63"/>
      <c r="I53" s="63"/>
    </row>
    <row r="54" spans="1:9" x14ac:dyDescent="0.2">
      <c r="A54" s="63"/>
      <c r="B54" s="63"/>
      <c r="C54" s="63"/>
      <c r="D54" s="63"/>
      <c r="E54" s="11"/>
      <c r="F54" s="63"/>
      <c r="G54" s="63"/>
      <c r="H54" s="63"/>
      <c r="I54" s="63"/>
    </row>
    <row r="55" spans="1:9" x14ac:dyDescent="0.2">
      <c r="A55" s="63"/>
      <c r="B55" s="63"/>
      <c r="C55" s="63"/>
      <c r="D55" s="63"/>
      <c r="E55" s="11"/>
      <c r="F55" s="63"/>
      <c r="G55" s="63"/>
      <c r="H55" s="63"/>
      <c r="I55" s="63"/>
    </row>
    <row r="56" spans="1:9" x14ac:dyDescent="0.2">
      <c r="A56" s="63"/>
      <c r="B56" s="63"/>
      <c r="C56" s="63"/>
      <c r="D56" s="63"/>
      <c r="E56" s="11"/>
      <c r="F56" s="63"/>
      <c r="G56" s="63"/>
      <c r="H56" s="63"/>
      <c r="I56" s="63"/>
    </row>
    <row r="57" spans="1:9" x14ac:dyDescent="0.2">
      <c r="A57" s="63"/>
      <c r="B57" s="63"/>
      <c r="C57" s="63"/>
      <c r="D57" s="63"/>
      <c r="E57" s="11"/>
      <c r="F57" s="63"/>
      <c r="G57" s="63"/>
      <c r="H57" s="63"/>
      <c r="I57" s="63"/>
    </row>
    <row r="58" spans="1:9" x14ac:dyDescent="0.2">
      <c r="A58" s="63"/>
      <c r="B58" s="63"/>
      <c r="C58" s="63"/>
      <c r="D58" s="63"/>
      <c r="E58" s="11"/>
      <c r="F58" s="63"/>
      <c r="G58" s="63"/>
      <c r="H58" s="63"/>
      <c r="I58" s="63"/>
    </row>
    <row r="59" spans="1:9" x14ac:dyDescent="0.2">
      <c r="A59" s="63"/>
      <c r="B59" s="63"/>
      <c r="C59" s="63"/>
      <c r="D59" s="63"/>
      <c r="E59" s="11"/>
      <c r="F59" s="63"/>
      <c r="G59" s="63"/>
      <c r="H59" s="63"/>
      <c r="I59" s="63"/>
    </row>
    <row r="60" spans="1:9" x14ac:dyDescent="0.2">
      <c r="A60" s="63"/>
      <c r="B60" s="63"/>
      <c r="C60" s="63"/>
      <c r="D60" s="63"/>
      <c r="E60" s="11"/>
      <c r="F60" s="63"/>
      <c r="G60" s="63"/>
      <c r="H60" s="63"/>
      <c r="I60" s="63"/>
    </row>
    <row r="61" spans="1:9" x14ac:dyDescent="0.2">
      <c r="A61" s="63"/>
      <c r="B61" s="63"/>
      <c r="C61" s="63"/>
      <c r="D61" s="63"/>
      <c r="E61" s="11"/>
      <c r="F61" s="63"/>
      <c r="G61" s="63"/>
      <c r="H61" s="63"/>
      <c r="I61" s="63"/>
    </row>
    <row r="62" spans="1:9" x14ac:dyDescent="0.2">
      <c r="A62" s="63"/>
      <c r="B62" s="63"/>
      <c r="C62" s="63"/>
      <c r="D62" s="63"/>
      <c r="E62" s="11"/>
      <c r="F62" s="63"/>
      <c r="G62" s="63"/>
      <c r="H62" s="63"/>
      <c r="I62" s="63"/>
    </row>
    <row r="63" spans="1:9" x14ac:dyDescent="0.2">
      <c r="A63" s="63"/>
      <c r="B63" s="63"/>
      <c r="C63" s="63"/>
      <c r="D63" s="63"/>
      <c r="E63" s="11"/>
      <c r="F63" s="63"/>
      <c r="G63" s="63"/>
      <c r="H63" s="63"/>
      <c r="I63" s="63"/>
    </row>
    <row r="64" spans="1:9" x14ac:dyDescent="0.2">
      <c r="A64" s="63"/>
      <c r="B64" s="63"/>
      <c r="C64" s="63"/>
      <c r="D64" s="63"/>
      <c r="E64" s="11"/>
      <c r="F64" s="63"/>
      <c r="G64" s="63"/>
      <c r="H64" s="63"/>
      <c r="I64" s="63"/>
    </row>
    <row r="65" spans="1:9" x14ac:dyDescent="0.2">
      <c r="A65" s="63"/>
      <c r="B65" s="63"/>
      <c r="C65" s="63"/>
      <c r="D65" s="63"/>
      <c r="E65" s="11"/>
      <c r="F65" s="63"/>
      <c r="G65" s="63"/>
      <c r="H65" s="63"/>
      <c r="I65" s="63"/>
    </row>
    <row r="66" spans="1:9" x14ac:dyDescent="0.2">
      <c r="A66" s="63"/>
      <c r="B66" s="63"/>
      <c r="C66" s="63"/>
      <c r="D66" s="63"/>
      <c r="E66" s="11"/>
      <c r="F66" s="63"/>
      <c r="G66" s="63"/>
      <c r="H66" s="63"/>
      <c r="I66" s="63"/>
    </row>
    <row r="67" spans="1:9" x14ac:dyDescent="0.2">
      <c r="A67" s="63"/>
      <c r="B67" s="63"/>
      <c r="C67" s="63"/>
      <c r="D67" s="63"/>
      <c r="E67" s="11"/>
      <c r="F67" s="63"/>
      <c r="G67" s="63"/>
      <c r="H67" s="63"/>
      <c r="I67" s="63"/>
    </row>
    <row r="68" spans="1:9" x14ac:dyDescent="0.2">
      <c r="A68" s="63"/>
      <c r="B68" s="63"/>
      <c r="C68" s="63"/>
      <c r="D68" s="63"/>
      <c r="E68" s="11"/>
      <c r="F68" s="63"/>
      <c r="G68" s="63"/>
      <c r="H68" s="63"/>
      <c r="I68" s="63"/>
    </row>
    <row r="69" spans="1:9" x14ac:dyDescent="0.2">
      <c r="A69" s="63"/>
      <c r="B69" s="63"/>
      <c r="C69" s="63"/>
      <c r="D69" s="63"/>
      <c r="E69" s="11"/>
      <c r="F69" s="63"/>
      <c r="G69" s="63"/>
      <c r="H69" s="63"/>
      <c r="I69" s="63"/>
    </row>
    <row r="70" spans="1:9" x14ac:dyDescent="0.2">
      <c r="A70" s="63"/>
      <c r="B70" s="63"/>
      <c r="C70" s="63"/>
      <c r="D70" s="63"/>
      <c r="E70" s="11"/>
      <c r="F70" s="63"/>
      <c r="G70" s="63"/>
      <c r="H70" s="63"/>
      <c r="I70" s="63"/>
    </row>
    <row r="71" spans="1:9" x14ac:dyDescent="0.2">
      <c r="A71" s="62" t="s">
        <v>1114</v>
      </c>
      <c r="B71" s="63"/>
      <c r="C71" s="63"/>
      <c r="D71" s="63"/>
      <c r="E71" s="11"/>
      <c r="F71" s="63"/>
      <c r="G71" s="63"/>
      <c r="H71" s="63"/>
      <c r="I71" s="63"/>
    </row>
    <row r="72" spans="1:9" x14ac:dyDescent="0.2">
      <c r="A72" s="62" t="s">
        <v>1115</v>
      </c>
      <c r="B72" s="63"/>
      <c r="C72" s="63"/>
      <c r="D72" s="63"/>
      <c r="E72" s="11"/>
      <c r="F72" s="63"/>
      <c r="G72" s="63"/>
      <c r="H72" s="63"/>
      <c r="I72" s="63"/>
    </row>
    <row r="73" spans="1:9" x14ac:dyDescent="0.2">
      <c r="A73" s="63" t="s">
        <v>1084</v>
      </c>
      <c r="B73" s="63"/>
      <c r="C73" s="63"/>
      <c r="D73" s="63"/>
      <c r="E73" s="11"/>
      <c r="F73" s="63"/>
      <c r="G73" s="63"/>
      <c r="H73" s="63"/>
      <c r="I73" s="63"/>
    </row>
    <row r="74" spans="1:9" x14ac:dyDescent="0.2">
      <c r="A74" s="63"/>
      <c r="B74" s="63"/>
      <c r="C74" s="63"/>
      <c r="D74" s="63"/>
      <c r="E74" s="11"/>
      <c r="F74" s="63"/>
      <c r="G74" s="63"/>
      <c r="H74" s="63"/>
      <c r="I74" s="63"/>
    </row>
    <row r="75" spans="1:9" x14ac:dyDescent="0.2">
      <c r="A75" s="63"/>
      <c r="B75" s="63"/>
      <c r="C75" s="63"/>
      <c r="D75" s="63"/>
      <c r="E75" s="11"/>
      <c r="F75" s="63"/>
      <c r="G75" s="63"/>
      <c r="H75" s="63"/>
      <c r="I75" s="63"/>
    </row>
    <row r="76" spans="1:9" x14ac:dyDescent="0.2">
      <c r="A76" s="63"/>
      <c r="B76" s="63"/>
      <c r="C76" s="63"/>
      <c r="D76" s="63"/>
      <c r="E76" s="11"/>
      <c r="F76" s="63"/>
      <c r="G76" s="63"/>
      <c r="H76" s="63"/>
      <c r="I76" s="63"/>
    </row>
    <row r="77" spans="1:9" x14ac:dyDescent="0.2">
      <c r="A77" s="63"/>
      <c r="B77" s="63"/>
      <c r="C77" s="63"/>
      <c r="D77" s="63"/>
      <c r="E77" s="11"/>
      <c r="F77" s="63"/>
      <c r="G77" s="63"/>
      <c r="H77" s="63"/>
      <c r="I77" s="63"/>
    </row>
    <row r="78" spans="1:9" x14ac:dyDescent="0.2">
      <c r="A78" s="63"/>
      <c r="B78" s="63"/>
      <c r="C78" s="63"/>
      <c r="D78" s="63"/>
      <c r="E78" s="11"/>
      <c r="F78" s="63"/>
      <c r="G78" s="63"/>
      <c r="H78" s="63"/>
      <c r="I78" s="63"/>
    </row>
    <row r="79" spans="1:9" x14ac:dyDescent="0.2">
      <c r="A79" s="63"/>
      <c r="B79" s="63"/>
      <c r="C79" s="63"/>
      <c r="D79" s="63"/>
      <c r="E79" s="11"/>
      <c r="F79" s="63"/>
      <c r="G79" s="63"/>
      <c r="H79" s="63"/>
      <c r="I79" s="63"/>
    </row>
    <row r="80" spans="1:9" x14ac:dyDescent="0.2">
      <c r="A80" s="63"/>
      <c r="B80" s="63"/>
      <c r="C80" s="63"/>
      <c r="D80" s="63"/>
      <c r="E80" s="11"/>
      <c r="F80" s="63"/>
      <c r="G80" s="63"/>
      <c r="H80" s="63"/>
      <c r="I80" s="63"/>
    </row>
    <row r="81" spans="1:9" x14ac:dyDescent="0.2">
      <c r="A81" s="63"/>
      <c r="B81" s="63"/>
      <c r="C81" s="63"/>
      <c r="D81" s="63"/>
      <c r="E81" s="11"/>
      <c r="F81" s="63"/>
      <c r="G81" s="63"/>
      <c r="H81" s="63"/>
      <c r="I81" s="63"/>
    </row>
    <row r="82" spans="1:9" x14ac:dyDescent="0.2">
      <c r="A82" s="63"/>
      <c r="B82" s="63"/>
      <c r="C82" s="63"/>
      <c r="D82" s="63"/>
      <c r="E82" s="11"/>
      <c r="F82" s="63"/>
      <c r="G82" s="63"/>
      <c r="H82" s="63"/>
      <c r="I82" s="63"/>
    </row>
    <row r="83" spans="1:9" x14ac:dyDescent="0.2">
      <c r="A83" s="63"/>
      <c r="B83" s="63"/>
      <c r="C83" s="63"/>
      <c r="D83" s="63"/>
      <c r="E83" s="11"/>
      <c r="F83" s="63"/>
      <c r="G83" s="63"/>
      <c r="H83" s="63"/>
      <c r="I83" s="63"/>
    </row>
    <row r="84" spans="1:9" x14ac:dyDescent="0.2">
      <c r="A84" s="63"/>
      <c r="B84" s="63"/>
      <c r="C84" s="63"/>
      <c r="D84" s="63"/>
      <c r="E84" s="11"/>
      <c r="F84" s="63"/>
      <c r="G84" s="63"/>
      <c r="H84" s="63"/>
      <c r="I84" s="63"/>
    </row>
    <row r="85" spans="1:9" x14ac:dyDescent="0.2">
      <c r="A85" s="63"/>
      <c r="B85" s="63"/>
      <c r="C85" s="63"/>
      <c r="D85" s="63"/>
      <c r="E85" s="11"/>
      <c r="F85" s="63"/>
      <c r="G85" s="63"/>
      <c r="H85" s="63"/>
      <c r="I85" s="63"/>
    </row>
    <row r="86" spans="1:9" x14ac:dyDescent="0.2">
      <c r="A86" s="63"/>
      <c r="B86" s="63"/>
      <c r="C86" s="63"/>
      <c r="D86" s="63"/>
      <c r="E86" s="11"/>
      <c r="F86" s="63"/>
      <c r="G86" s="63"/>
      <c r="H86" s="63"/>
      <c r="I86" s="63"/>
    </row>
    <row r="87" spans="1:9" x14ac:dyDescent="0.2">
      <c r="A87" s="63"/>
      <c r="B87" s="63"/>
      <c r="C87" s="63"/>
      <c r="D87" s="63"/>
      <c r="E87" s="11"/>
      <c r="F87" s="63"/>
      <c r="G87" s="63"/>
      <c r="H87" s="63"/>
      <c r="I87" s="63"/>
    </row>
    <row r="88" spans="1:9" x14ac:dyDescent="0.2">
      <c r="A88" s="63"/>
      <c r="B88" s="63"/>
      <c r="C88" s="63"/>
      <c r="D88" s="63"/>
      <c r="E88" s="11"/>
      <c r="F88" s="63"/>
      <c r="G88" s="63"/>
      <c r="H88" s="63"/>
      <c r="I88" s="63"/>
    </row>
    <row r="89" spans="1:9" x14ac:dyDescent="0.2">
      <c r="A89" s="63"/>
      <c r="B89" s="63"/>
      <c r="C89" s="63"/>
      <c r="D89" s="63"/>
      <c r="E89" s="11"/>
      <c r="F89" s="63"/>
      <c r="G89" s="63"/>
      <c r="H89" s="63"/>
      <c r="I89" s="63"/>
    </row>
    <row r="90" spans="1:9" x14ac:dyDescent="0.2">
      <c r="A90" s="63"/>
      <c r="B90" s="63"/>
      <c r="C90" s="63"/>
      <c r="D90" s="63"/>
      <c r="E90" s="11"/>
      <c r="F90" s="63"/>
      <c r="G90" s="63"/>
      <c r="H90" s="63"/>
      <c r="I90" s="63"/>
    </row>
    <row r="91" spans="1:9" x14ac:dyDescent="0.2">
      <c r="A91" s="63"/>
      <c r="B91" s="63"/>
      <c r="C91" s="63"/>
      <c r="D91" s="63"/>
      <c r="E91" s="11"/>
      <c r="F91" s="63"/>
      <c r="G91" s="63"/>
      <c r="H91" s="63"/>
      <c r="I91" s="63"/>
    </row>
    <row r="92" spans="1:9" x14ac:dyDescent="0.2">
      <c r="A92" s="63"/>
      <c r="B92" s="63"/>
      <c r="C92" s="63"/>
      <c r="D92" s="63"/>
      <c r="E92" s="11"/>
      <c r="F92" s="63"/>
      <c r="G92" s="63"/>
      <c r="H92" s="63"/>
      <c r="I92" s="63"/>
    </row>
    <row r="93" spans="1:9" x14ac:dyDescent="0.2">
      <c r="A93" s="63"/>
      <c r="B93" s="63"/>
      <c r="C93" s="63"/>
      <c r="D93" s="63"/>
      <c r="E93" s="11"/>
      <c r="F93" s="63"/>
      <c r="G93" s="63"/>
      <c r="H93" s="63"/>
      <c r="I93" s="63"/>
    </row>
    <row r="94" spans="1:9" x14ac:dyDescent="0.2">
      <c r="A94" s="63"/>
      <c r="B94" s="63"/>
      <c r="C94" s="63"/>
      <c r="D94" s="63"/>
      <c r="E94" s="11"/>
      <c r="F94" s="63"/>
      <c r="G94" s="63"/>
      <c r="H94" s="63"/>
      <c r="I94" s="63"/>
    </row>
    <row r="95" spans="1:9" x14ac:dyDescent="0.2">
      <c r="A95" s="63"/>
      <c r="B95" s="63"/>
      <c r="C95" s="63"/>
      <c r="D95" s="63"/>
      <c r="E95" s="11"/>
      <c r="F95" s="63"/>
      <c r="G95" s="63"/>
      <c r="H95" s="63"/>
      <c r="I95" s="63"/>
    </row>
    <row r="96" spans="1:9" x14ac:dyDescent="0.2">
      <c r="A96" s="63"/>
      <c r="B96" s="63"/>
      <c r="C96" s="63"/>
      <c r="D96" s="63"/>
      <c r="E96" s="11"/>
      <c r="F96" s="63"/>
      <c r="G96" s="63"/>
      <c r="H96" s="63"/>
      <c r="I96" s="63"/>
    </row>
    <row r="97" spans="1:9" x14ac:dyDescent="0.2">
      <c r="A97" s="63"/>
      <c r="B97" s="63"/>
      <c r="C97" s="63"/>
      <c r="D97" s="63"/>
      <c r="E97" s="11"/>
      <c r="F97" s="63"/>
      <c r="G97" s="63"/>
      <c r="H97" s="63"/>
      <c r="I97" s="63"/>
    </row>
    <row r="98" spans="1:9" x14ac:dyDescent="0.2">
      <c r="A98" s="63"/>
      <c r="B98" s="63"/>
      <c r="C98" s="63"/>
      <c r="D98" s="63"/>
      <c r="E98" s="11"/>
      <c r="F98" s="63"/>
      <c r="G98" s="63"/>
      <c r="H98" s="63"/>
      <c r="I98" s="63"/>
    </row>
    <row r="99" spans="1:9" x14ac:dyDescent="0.2">
      <c r="A99" s="63"/>
      <c r="B99" s="63"/>
      <c r="C99" s="63"/>
      <c r="D99" s="63"/>
      <c r="E99" s="11"/>
      <c r="F99" s="63"/>
      <c r="G99" s="63"/>
      <c r="H99" s="63"/>
      <c r="I99" s="63"/>
    </row>
    <row r="100" spans="1:9" x14ac:dyDescent="0.2">
      <c r="A100" s="63"/>
      <c r="B100" s="63"/>
      <c r="C100" s="63"/>
      <c r="D100" s="63"/>
      <c r="E100" s="11"/>
      <c r="F100" s="63"/>
      <c r="G100" s="63"/>
      <c r="H100" s="63"/>
      <c r="I100" s="63"/>
    </row>
    <row r="101" spans="1:9" x14ac:dyDescent="0.2">
      <c r="A101" s="63"/>
      <c r="B101" s="63"/>
      <c r="C101" s="63"/>
      <c r="D101" s="63"/>
      <c r="E101" s="11"/>
      <c r="F101" s="63"/>
      <c r="G101" s="63"/>
      <c r="H101" s="63"/>
      <c r="I101" s="63"/>
    </row>
    <row r="102" spans="1:9" x14ac:dyDescent="0.2">
      <c r="A102" s="63"/>
      <c r="B102" s="63"/>
      <c r="C102" s="63"/>
      <c r="D102" s="63"/>
      <c r="E102" s="11"/>
      <c r="F102" s="63"/>
      <c r="G102" s="63"/>
      <c r="H102" s="63"/>
      <c r="I102" s="63"/>
    </row>
    <row r="103" spans="1:9" x14ac:dyDescent="0.2">
      <c r="A103" s="63"/>
      <c r="B103" s="63"/>
      <c r="C103" s="63"/>
      <c r="D103" s="63"/>
      <c r="E103" s="11"/>
      <c r="F103" s="63"/>
      <c r="G103" s="63"/>
      <c r="H103" s="63"/>
      <c r="I103" s="63"/>
    </row>
    <row r="104" spans="1:9" x14ac:dyDescent="0.2">
      <c r="A104" s="63"/>
      <c r="B104" s="63"/>
      <c r="C104" s="63"/>
      <c r="D104" s="63"/>
      <c r="E104" s="11"/>
      <c r="F104" s="63"/>
      <c r="G104" s="63"/>
      <c r="H104" s="63"/>
      <c r="I104" s="63"/>
    </row>
    <row r="105" spans="1:9" x14ac:dyDescent="0.2">
      <c r="A105" s="63"/>
      <c r="B105" s="63"/>
      <c r="C105" s="63"/>
      <c r="D105" s="63"/>
      <c r="E105" s="11"/>
      <c r="F105" s="63"/>
      <c r="G105" s="63"/>
      <c r="H105" s="63"/>
      <c r="I105" s="63"/>
    </row>
    <row r="106" spans="1:9" x14ac:dyDescent="0.2">
      <c r="A106" s="63"/>
      <c r="B106" s="63"/>
      <c r="C106" s="63"/>
      <c r="D106" s="63"/>
      <c r="E106" s="11"/>
      <c r="F106" s="63"/>
      <c r="G106" s="63"/>
      <c r="H106" s="63"/>
      <c r="I106" s="63"/>
    </row>
    <row r="107" spans="1:9" x14ac:dyDescent="0.2">
      <c r="A107" s="63"/>
      <c r="B107" s="63"/>
      <c r="C107" s="63"/>
      <c r="D107" s="63"/>
      <c r="E107" s="11"/>
      <c r="F107" s="63"/>
      <c r="G107" s="63"/>
      <c r="H107" s="63"/>
      <c r="I107" s="63"/>
    </row>
    <row r="108" spans="1:9" x14ac:dyDescent="0.2">
      <c r="A108" s="63"/>
      <c r="B108" s="63"/>
      <c r="C108" s="63"/>
      <c r="D108" s="63"/>
      <c r="E108" s="11"/>
      <c r="F108" s="63"/>
      <c r="G108" s="63"/>
      <c r="H108" s="63"/>
      <c r="I108" s="63"/>
    </row>
    <row r="109" spans="1:9" x14ac:dyDescent="0.2">
      <c r="A109" s="63"/>
      <c r="B109" s="63"/>
      <c r="C109" s="63"/>
      <c r="D109" s="63"/>
      <c r="E109" s="11"/>
      <c r="F109" s="63"/>
      <c r="G109" s="63"/>
      <c r="H109" s="63"/>
      <c r="I109" s="63"/>
    </row>
    <row r="110" spans="1:9" x14ac:dyDescent="0.2">
      <c r="A110" s="63"/>
      <c r="B110" s="63"/>
      <c r="C110" s="63"/>
      <c r="D110" s="63"/>
      <c r="E110" s="11"/>
      <c r="F110" s="63"/>
      <c r="G110" s="63"/>
      <c r="H110" s="63"/>
      <c r="I110" s="63"/>
    </row>
    <row r="111" spans="1:9" x14ac:dyDescent="0.2">
      <c r="A111" s="63"/>
      <c r="B111" s="63"/>
      <c r="C111" s="63"/>
      <c r="D111" s="63"/>
      <c r="E111" s="11"/>
      <c r="F111" s="63"/>
      <c r="G111" s="63"/>
      <c r="H111" s="63"/>
      <c r="I111" s="63"/>
    </row>
    <row r="112" spans="1:9" x14ac:dyDescent="0.2">
      <c r="A112" s="63"/>
      <c r="B112" s="63"/>
      <c r="C112" s="63"/>
      <c r="D112" s="63"/>
      <c r="E112" s="11"/>
      <c r="F112" s="63"/>
      <c r="G112" s="63"/>
      <c r="H112" s="63"/>
      <c r="I112" s="63"/>
    </row>
    <row r="113" spans="1:9" x14ac:dyDescent="0.2">
      <c r="A113" s="63"/>
      <c r="B113" s="63"/>
      <c r="C113" s="63"/>
      <c r="D113" s="63"/>
      <c r="E113" s="11"/>
      <c r="F113" s="63"/>
      <c r="G113" s="63"/>
      <c r="H113" s="63"/>
      <c r="I113" s="63"/>
    </row>
    <row r="114" spans="1:9" x14ac:dyDescent="0.2">
      <c r="A114" s="63"/>
      <c r="B114" s="63"/>
      <c r="C114" s="63"/>
      <c r="D114" s="63"/>
      <c r="E114" s="11"/>
      <c r="F114" s="63"/>
      <c r="G114" s="63"/>
      <c r="H114" s="63"/>
      <c r="I114" s="63"/>
    </row>
    <row r="115" spans="1:9" x14ac:dyDescent="0.2">
      <c r="A115" s="63"/>
      <c r="B115" s="63"/>
      <c r="C115" s="63"/>
      <c r="D115" s="63"/>
      <c r="E115" s="11"/>
      <c r="F115" s="63"/>
      <c r="G115" s="63"/>
      <c r="H115" s="63"/>
      <c r="I115" s="63"/>
    </row>
    <row r="116" spans="1:9" x14ac:dyDescent="0.2">
      <c r="A116" s="63"/>
      <c r="B116" s="63"/>
      <c r="C116" s="63"/>
      <c r="D116" s="63"/>
      <c r="E116" s="11"/>
      <c r="F116" s="63"/>
      <c r="G116" s="63"/>
      <c r="H116" s="63"/>
      <c r="I116" s="63"/>
    </row>
    <row r="117" spans="1:9" x14ac:dyDescent="0.2">
      <c r="A117" s="63"/>
      <c r="B117" s="63"/>
      <c r="C117" s="63"/>
      <c r="D117" s="63"/>
      <c r="E117" s="11"/>
      <c r="F117" s="63"/>
      <c r="G117" s="63"/>
      <c r="H117" s="63"/>
      <c r="I117" s="63"/>
    </row>
    <row r="118" spans="1:9" x14ac:dyDescent="0.2">
      <c r="A118" s="63"/>
      <c r="B118" s="63"/>
      <c r="C118" s="63"/>
      <c r="D118" s="63"/>
      <c r="E118" s="11"/>
      <c r="F118" s="63"/>
      <c r="G118" s="63"/>
      <c r="H118" s="63"/>
      <c r="I118" s="63"/>
    </row>
    <row r="119" spans="1:9" x14ac:dyDescent="0.2">
      <c r="A119" s="63"/>
      <c r="B119" s="63"/>
      <c r="C119" s="63"/>
      <c r="D119" s="63"/>
      <c r="E119" s="11"/>
      <c r="F119" s="63"/>
      <c r="G119" s="63"/>
      <c r="H119" s="63"/>
      <c r="I119" s="63"/>
    </row>
    <row r="120" spans="1:9" x14ac:dyDescent="0.2">
      <c r="A120" s="63"/>
      <c r="B120" s="63"/>
      <c r="C120" s="63"/>
      <c r="D120" s="63"/>
      <c r="E120" s="11"/>
      <c r="F120" s="63"/>
      <c r="G120" s="63"/>
      <c r="H120" s="63"/>
      <c r="I120" s="63"/>
    </row>
    <row r="121" spans="1:9" x14ac:dyDescent="0.2">
      <c r="A121" s="63"/>
      <c r="B121" s="63"/>
      <c r="C121" s="63"/>
      <c r="D121" s="63"/>
      <c r="E121" s="11"/>
      <c r="F121" s="63"/>
      <c r="G121" s="63"/>
      <c r="H121" s="63"/>
      <c r="I121" s="63"/>
    </row>
    <row r="122" spans="1:9" x14ac:dyDescent="0.2">
      <c r="A122" s="63"/>
      <c r="B122" s="63"/>
      <c r="C122" s="63"/>
      <c r="D122" s="63"/>
      <c r="E122" s="11"/>
      <c r="F122" s="63"/>
      <c r="G122" s="63"/>
      <c r="H122" s="63"/>
      <c r="I122" s="63"/>
    </row>
    <row r="123" spans="1:9" x14ac:dyDescent="0.2">
      <c r="A123" s="63"/>
      <c r="B123" s="63"/>
      <c r="C123" s="63"/>
      <c r="D123" s="63"/>
      <c r="E123" s="11"/>
      <c r="F123" s="63"/>
      <c r="G123" s="63"/>
      <c r="H123" s="63"/>
      <c r="I123" s="63"/>
    </row>
    <row r="124" spans="1:9" x14ac:dyDescent="0.2">
      <c r="A124" s="63"/>
      <c r="B124" s="63"/>
      <c r="C124" s="63"/>
      <c r="D124" s="63"/>
      <c r="E124" s="11"/>
      <c r="F124" s="63"/>
      <c r="G124" s="63"/>
      <c r="H124" s="63"/>
      <c r="I124" s="63"/>
    </row>
    <row r="125" spans="1:9" x14ac:dyDescent="0.2">
      <c r="A125" s="63"/>
      <c r="B125" s="63"/>
      <c r="C125" s="63"/>
      <c r="D125" s="63"/>
      <c r="E125" s="11"/>
      <c r="F125" s="63"/>
      <c r="G125" s="63"/>
      <c r="H125" s="63"/>
      <c r="I125" s="63"/>
    </row>
    <row r="126" spans="1:9" x14ac:dyDescent="0.2">
      <c r="A126" s="63"/>
      <c r="B126" s="63"/>
      <c r="C126" s="63"/>
      <c r="D126" s="63"/>
      <c r="E126" s="11"/>
      <c r="F126" s="63"/>
      <c r="G126" s="63"/>
      <c r="H126" s="63"/>
      <c r="I126" s="63"/>
    </row>
    <row r="127" spans="1:9" x14ac:dyDescent="0.2">
      <c r="A127" s="63"/>
      <c r="B127" s="63"/>
      <c r="C127" s="63"/>
      <c r="D127" s="63"/>
      <c r="E127" s="11"/>
      <c r="F127" s="63"/>
      <c r="G127" s="63"/>
      <c r="H127" s="63"/>
      <c r="I127" s="63"/>
    </row>
    <row r="128" spans="1:9" x14ac:dyDescent="0.2">
      <c r="A128" s="63"/>
      <c r="B128" s="63"/>
      <c r="C128" s="63"/>
      <c r="D128" s="63"/>
      <c r="E128" s="11"/>
      <c r="F128" s="63"/>
      <c r="G128" s="63"/>
      <c r="H128" s="63"/>
      <c r="I128" s="63"/>
    </row>
    <row r="129" spans="1:9" x14ac:dyDescent="0.2">
      <c r="A129" s="63"/>
      <c r="B129" s="63"/>
      <c r="C129" s="63"/>
      <c r="D129" s="63"/>
      <c r="E129" s="11"/>
      <c r="F129" s="63"/>
      <c r="G129" s="63"/>
      <c r="H129" s="63"/>
      <c r="I129" s="63"/>
    </row>
    <row r="130" spans="1:9" x14ac:dyDescent="0.2">
      <c r="A130" s="63"/>
      <c r="B130" s="63"/>
      <c r="C130" s="63"/>
      <c r="D130" s="63"/>
      <c r="E130" s="11"/>
      <c r="F130" s="63"/>
      <c r="G130" s="63"/>
      <c r="H130" s="63"/>
      <c r="I130" s="63"/>
    </row>
    <row r="131" spans="1:9" x14ac:dyDescent="0.2">
      <c r="A131" s="63"/>
      <c r="B131" s="63"/>
      <c r="C131" s="63"/>
      <c r="D131" s="63"/>
      <c r="E131" s="11"/>
      <c r="F131" s="63"/>
      <c r="G131" s="63"/>
      <c r="H131" s="63"/>
      <c r="I131" s="63"/>
    </row>
    <row r="132" spans="1:9" x14ac:dyDescent="0.2">
      <c r="A132" s="63"/>
      <c r="B132" s="63"/>
      <c r="C132" s="63"/>
      <c r="D132" s="63"/>
      <c r="E132" s="11"/>
      <c r="F132" s="63"/>
      <c r="G132" s="63"/>
      <c r="H132" s="63"/>
      <c r="I132" s="63"/>
    </row>
    <row r="133" spans="1:9" x14ac:dyDescent="0.2">
      <c r="A133" s="63"/>
      <c r="B133" s="63"/>
      <c r="C133" s="63"/>
      <c r="D133" s="63"/>
      <c r="E133" s="11"/>
      <c r="F133" s="63"/>
      <c r="G133" s="63"/>
      <c r="H133" s="63"/>
      <c r="I133" s="63"/>
    </row>
    <row r="134" spans="1:9" x14ac:dyDescent="0.2">
      <c r="A134" s="63"/>
      <c r="B134" s="63"/>
      <c r="C134" s="63"/>
      <c r="D134" s="63"/>
      <c r="E134" s="11"/>
      <c r="F134" s="63"/>
      <c r="G134" s="63"/>
      <c r="H134" s="63"/>
      <c r="I134" s="63"/>
    </row>
    <row r="135" spans="1:9" x14ac:dyDescent="0.2">
      <c r="A135" s="63"/>
      <c r="B135" s="63"/>
      <c r="C135" s="63"/>
      <c r="D135" s="63"/>
      <c r="E135" s="11"/>
      <c r="F135" s="63"/>
      <c r="G135" s="63"/>
      <c r="H135" s="63"/>
      <c r="I135" s="63"/>
    </row>
    <row r="136" spans="1:9" x14ac:dyDescent="0.2">
      <c r="A136" s="63"/>
      <c r="B136" s="63"/>
      <c r="C136" s="63"/>
      <c r="D136" s="63"/>
      <c r="E136" s="11"/>
      <c r="F136" s="63"/>
      <c r="G136" s="63"/>
      <c r="H136" s="63"/>
      <c r="I136" s="63"/>
    </row>
    <row r="137" spans="1:9" x14ac:dyDescent="0.2">
      <c r="A137" s="63"/>
      <c r="B137" s="63"/>
      <c r="C137" s="63"/>
      <c r="D137" s="63"/>
      <c r="E137" s="11"/>
      <c r="F137" s="63"/>
      <c r="G137" s="63"/>
      <c r="H137" s="63"/>
      <c r="I137" s="63"/>
    </row>
    <row r="138" spans="1:9" x14ac:dyDescent="0.2">
      <c r="A138" s="63"/>
      <c r="B138" s="63"/>
      <c r="C138" s="63"/>
      <c r="D138" s="63"/>
      <c r="E138" s="11"/>
      <c r="F138" s="63"/>
      <c r="G138" s="63"/>
      <c r="H138" s="63"/>
      <c r="I138" s="63"/>
    </row>
    <row r="139" spans="1:9" x14ac:dyDescent="0.2">
      <c r="A139" s="63"/>
      <c r="B139" s="63"/>
      <c r="C139" s="63"/>
      <c r="D139" s="63"/>
      <c r="E139" s="11"/>
      <c r="F139" s="63"/>
      <c r="G139" s="63"/>
      <c r="H139" s="63"/>
      <c r="I139" s="63"/>
    </row>
    <row r="140" spans="1:9" x14ac:dyDescent="0.2">
      <c r="A140" s="63"/>
      <c r="B140" s="63"/>
      <c r="C140" s="63"/>
      <c r="D140" s="63"/>
      <c r="E140" s="11"/>
      <c r="F140" s="63"/>
      <c r="G140" s="63"/>
      <c r="H140" s="63"/>
      <c r="I140" s="63"/>
    </row>
    <row r="141" spans="1:9" x14ac:dyDescent="0.2">
      <c r="A141" s="63"/>
      <c r="B141" s="63"/>
      <c r="C141" s="63"/>
      <c r="D141" s="63"/>
      <c r="E141" s="11"/>
      <c r="F141" s="63"/>
      <c r="G141" s="63"/>
      <c r="H141" s="63"/>
      <c r="I141" s="63"/>
    </row>
    <row r="142" spans="1:9" x14ac:dyDescent="0.2">
      <c r="A142" s="63"/>
      <c r="B142" s="63"/>
      <c r="C142" s="63"/>
      <c r="D142" s="63"/>
      <c r="E142" s="11"/>
      <c r="F142" s="63"/>
      <c r="G142" s="63"/>
      <c r="H142" s="63"/>
      <c r="I142" s="63"/>
    </row>
    <row r="143" spans="1:9" x14ac:dyDescent="0.2">
      <c r="A143" s="63"/>
      <c r="B143" s="63"/>
      <c r="C143" s="63"/>
      <c r="D143" s="63"/>
      <c r="E143" s="11"/>
      <c r="F143" s="63"/>
      <c r="G143" s="63"/>
      <c r="H143" s="63"/>
      <c r="I143" s="63"/>
    </row>
    <row r="144" spans="1:9" x14ac:dyDescent="0.2">
      <c r="A144" s="63"/>
      <c r="B144" s="63"/>
      <c r="C144" s="63"/>
      <c r="D144" s="63"/>
      <c r="E144" s="11"/>
      <c r="F144" s="63"/>
      <c r="G144" s="63"/>
      <c r="H144" s="63"/>
      <c r="I144" s="63"/>
    </row>
    <row r="145" spans="1:9" x14ac:dyDescent="0.2">
      <c r="A145" s="63"/>
      <c r="B145" s="63"/>
      <c r="C145" s="63"/>
      <c r="D145" s="63"/>
      <c r="E145" s="11"/>
      <c r="F145" s="63"/>
      <c r="G145" s="63"/>
      <c r="H145" s="63"/>
      <c r="I145" s="63"/>
    </row>
    <row r="146" spans="1:9" x14ac:dyDescent="0.2">
      <c r="A146" s="63"/>
      <c r="B146" s="63"/>
      <c r="C146" s="63"/>
      <c r="D146" s="63"/>
      <c r="E146" s="11"/>
      <c r="F146" s="63"/>
      <c r="G146" s="63"/>
      <c r="H146" s="63"/>
      <c r="I146" s="63"/>
    </row>
    <row r="147" spans="1:9" x14ac:dyDescent="0.2">
      <c r="A147" s="63"/>
      <c r="B147" s="63"/>
      <c r="C147" s="63"/>
      <c r="D147" s="63"/>
      <c r="E147" s="11"/>
      <c r="F147" s="63"/>
      <c r="G147" s="63"/>
      <c r="H147" s="63"/>
      <c r="I147" s="63"/>
    </row>
    <row r="148" spans="1:9" x14ac:dyDescent="0.2">
      <c r="A148" s="63"/>
      <c r="B148" s="63"/>
      <c r="C148" s="63"/>
      <c r="D148" s="63"/>
      <c r="E148" s="11"/>
      <c r="F148" s="63"/>
      <c r="G148" s="63"/>
      <c r="H148" s="63"/>
      <c r="I148" s="63"/>
    </row>
    <row r="149" spans="1:9" x14ac:dyDescent="0.2">
      <c r="A149" s="63"/>
      <c r="B149" s="63"/>
      <c r="C149" s="63"/>
      <c r="D149" s="63"/>
      <c r="E149" s="11"/>
      <c r="F149" s="63"/>
      <c r="G149" s="63"/>
      <c r="H149" s="63"/>
      <c r="I149" s="63"/>
    </row>
    <row r="150" spans="1:9" x14ac:dyDescent="0.2">
      <c r="A150" s="63"/>
      <c r="B150" s="63"/>
      <c r="C150" s="63"/>
      <c r="D150" s="63"/>
      <c r="E150" s="11"/>
      <c r="F150" s="63"/>
      <c r="G150" s="63"/>
      <c r="H150" s="63"/>
      <c r="I150" s="63"/>
    </row>
    <row r="151" spans="1:9" x14ac:dyDescent="0.2">
      <c r="A151" s="63"/>
      <c r="B151" s="63"/>
      <c r="C151" s="63"/>
      <c r="D151" s="63"/>
      <c r="E151" s="11"/>
      <c r="F151" s="63"/>
      <c r="G151" s="63"/>
      <c r="H151" s="63"/>
      <c r="I151" s="63"/>
    </row>
    <row r="152" spans="1:9" x14ac:dyDescent="0.2">
      <c r="A152" s="63"/>
      <c r="B152" s="63"/>
      <c r="C152" s="63"/>
      <c r="D152" s="63"/>
      <c r="E152" s="11"/>
      <c r="F152" s="63"/>
      <c r="G152" s="63"/>
      <c r="H152" s="63"/>
      <c r="I152" s="63"/>
    </row>
    <row r="153" spans="1:9" x14ac:dyDescent="0.2">
      <c r="A153" s="63"/>
      <c r="B153" s="63"/>
      <c r="C153" s="63"/>
      <c r="D153" s="63"/>
      <c r="E153" s="11"/>
      <c r="F153" s="63"/>
      <c r="G153" s="63"/>
      <c r="H153" s="63"/>
      <c r="I153" s="63"/>
    </row>
    <row r="154" spans="1:9" x14ac:dyDescent="0.2">
      <c r="A154" s="63"/>
      <c r="B154" s="63"/>
      <c r="C154" s="63"/>
      <c r="D154" s="63"/>
      <c r="E154" s="11"/>
      <c r="F154" s="63"/>
      <c r="G154" s="63"/>
      <c r="H154" s="63"/>
      <c r="I154" s="63"/>
    </row>
    <row r="155" spans="1:9" x14ac:dyDescent="0.2">
      <c r="A155" s="63"/>
      <c r="B155" s="63"/>
      <c r="C155" s="63"/>
      <c r="D155" s="63"/>
      <c r="E155" s="11"/>
      <c r="F155" s="63"/>
      <c r="G155" s="63"/>
      <c r="H155" s="63"/>
      <c r="I155" s="63"/>
    </row>
    <row r="156" spans="1:9" x14ac:dyDescent="0.2">
      <c r="A156" s="63"/>
      <c r="B156" s="63"/>
      <c r="C156" s="63"/>
      <c r="D156" s="63"/>
      <c r="E156" s="11"/>
      <c r="F156" s="63"/>
      <c r="G156" s="63"/>
      <c r="H156" s="63"/>
      <c r="I156" s="63"/>
    </row>
    <row r="157" spans="1:9" x14ac:dyDescent="0.2">
      <c r="A157" s="63"/>
      <c r="B157" s="63"/>
      <c r="C157" s="63"/>
      <c r="D157" s="63"/>
      <c r="E157" s="11"/>
      <c r="F157" s="63"/>
      <c r="G157" s="63"/>
      <c r="H157" s="63"/>
      <c r="I157" s="63"/>
    </row>
    <row r="158" spans="1:9" x14ac:dyDescent="0.2">
      <c r="A158" s="63"/>
      <c r="B158" s="63"/>
      <c r="C158" s="63"/>
      <c r="D158" s="63"/>
      <c r="E158" s="11"/>
      <c r="F158" s="63"/>
      <c r="G158" s="63"/>
      <c r="H158" s="63"/>
      <c r="I158" s="63"/>
    </row>
    <row r="159" spans="1:9" x14ac:dyDescent="0.2">
      <c r="A159" s="63"/>
      <c r="B159" s="63"/>
      <c r="C159" s="63"/>
      <c r="D159" s="63"/>
      <c r="E159" s="11"/>
      <c r="F159" s="63"/>
      <c r="G159" s="63"/>
      <c r="H159" s="63"/>
      <c r="I159" s="63"/>
    </row>
    <row r="160" spans="1:9" x14ac:dyDescent="0.2">
      <c r="A160" s="63"/>
      <c r="B160" s="63"/>
      <c r="C160" s="63"/>
      <c r="D160" s="63"/>
      <c r="E160" s="11"/>
      <c r="F160" s="63"/>
      <c r="G160" s="63"/>
      <c r="H160" s="63"/>
      <c r="I160" s="63"/>
    </row>
    <row r="161" spans="1:9" x14ac:dyDescent="0.2">
      <c r="A161" s="63"/>
      <c r="B161" s="63"/>
      <c r="C161" s="63"/>
      <c r="D161" s="63"/>
      <c r="E161" s="11"/>
      <c r="F161" s="63"/>
      <c r="G161" s="63"/>
      <c r="H161" s="63"/>
      <c r="I161" s="63"/>
    </row>
    <row r="162" spans="1:9" x14ac:dyDescent="0.2">
      <c r="A162" s="63"/>
      <c r="B162" s="63"/>
      <c r="C162" s="63"/>
      <c r="D162" s="63"/>
      <c r="E162" s="11"/>
      <c r="F162" s="63"/>
      <c r="G162" s="63"/>
      <c r="H162" s="63"/>
      <c r="I162" s="63"/>
    </row>
    <row r="163" spans="1:9" x14ac:dyDescent="0.2">
      <c r="A163" s="63"/>
      <c r="B163" s="63"/>
      <c r="C163" s="63"/>
      <c r="D163" s="63"/>
      <c r="E163" s="11"/>
      <c r="F163" s="63"/>
      <c r="G163" s="63"/>
      <c r="H163" s="63"/>
      <c r="I163" s="63"/>
    </row>
    <row r="164" spans="1:9" x14ac:dyDescent="0.2">
      <c r="A164" s="63"/>
      <c r="B164" s="63"/>
      <c r="C164" s="63"/>
      <c r="D164" s="63"/>
      <c r="E164" s="11"/>
      <c r="F164" s="63"/>
      <c r="G164" s="63"/>
      <c r="H164" s="63"/>
      <c r="I164" s="63"/>
    </row>
    <row r="165" spans="1:9" x14ac:dyDescent="0.2">
      <c r="A165" s="63"/>
      <c r="B165" s="63"/>
      <c r="C165" s="63"/>
      <c r="D165" s="63"/>
      <c r="E165" s="11"/>
      <c r="F165" s="63"/>
      <c r="G165" s="63"/>
      <c r="H165" s="63"/>
      <c r="I165" s="63"/>
    </row>
    <row r="166" spans="1:9" x14ac:dyDescent="0.2">
      <c r="A166" s="63"/>
      <c r="B166" s="63"/>
      <c r="C166" s="63"/>
      <c r="D166" s="63"/>
      <c r="E166" s="11"/>
      <c r="F166" s="63"/>
      <c r="G166" s="63"/>
      <c r="H166" s="63"/>
      <c r="I166" s="63"/>
    </row>
    <row r="167" spans="1:9" x14ac:dyDescent="0.2">
      <c r="A167" s="63"/>
      <c r="B167" s="63"/>
      <c r="C167" s="63"/>
      <c r="D167" s="63"/>
      <c r="E167" s="11"/>
      <c r="F167" s="63"/>
      <c r="G167" s="63"/>
      <c r="H167" s="63"/>
      <c r="I167" s="63"/>
    </row>
    <row r="168" spans="1:9" x14ac:dyDescent="0.2">
      <c r="A168" s="63"/>
      <c r="B168" s="63"/>
      <c r="C168" s="63"/>
      <c r="D168" s="63"/>
      <c r="E168" s="11"/>
      <c r="F168" s="63"/>
      <c r="G168" s="63"/>
      <c r="H168" s="63"/>
      <c r="I168" s="63"/>
    </row>
    <row r="169" spans="1:9" x14ac:dyDescent="0.2">
      <c r="A169" s="63"/>
      <c r="B169" s="63"/>
      <c r="C169" s="63"/>
      <c r="D169" s="63"/>
      <c r="E169" s="11"/>
      <c r="G169" s="63"/>
      <c r="H169" s="63"/>
      <c r="I169" s="63"/>
    </row>
    <row r="170" spans="1:9" x14ac:dyDescent="0.2">
      <c r="A170" s="63"/>
      <c r="B170" s="63"/>
      <c r="C170" s="63"/>
      <c r="D170" s="63"/>
      <c r="E170" s="11"/>
      <c r="G170" s="63"/>
      <c r="H170" s="63"/>
      <c r="I170" s="63"/>
    </row>
    <row r="171" spans="1:9" x14ac:dyDescent="0.2">
      <c r="A171" s="63"/>
      <c r="B171" s="63"/>
      <c r="C171" s="63"/>
      <c r="D171" s="63"/>
      <c r="E171" s="11"/>
      <c r="G171" s="63"/>
      <c r="H171" s="63"/>
      <c r="I171" s="63"/>
    </row>
    <row r="172" spans="1:9" x14ac:dyDescent="0.2">
      <c r="A172" s="63"/>
      <c r="B172" s="63"/>
      <c r="C172" s="63"/>
      <c r="D172" s="63"/>
      <c r="E172" s="11"/>
      <c r="G172" s="63"/>
      <c r="H172" s="63"/>
      <c r="I172" s="63"/>
    </row>
    <row r="173" spans="1:9" x14ac:dyDescent="0.2">
      <c r="A173" s="63"/>
      <c r="B173" s="63"/>
      <c r="C173" s="63"/>
      <c r="D173" s="63"/>
      <c r="E173" s="11"/>
      <c r="G173" s="63"/>
      <c r="H173" s="63"/>
      <c r="I173" s="63"/>
    </row>
    <row r="174" spans="1:9" x14ac:dyDescent="0.2">
      <c r="A174" s="63"/>
      <c r="B174" s="63"/>
      <c r="C174" s="63"/>
      <c r="D174" s="63"/>
      <c r="E174" s="11"/>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row r="237" spans="1:9" x14ac:dyDescent="0.2">
      <c r="A237" s="63"/>
      <c r="B237" s="63"/>
      <c r="C237" s="63"/>
      <c r="D237" s="63"/>
      <c r="E237" s="11"/>
      <c r="G237" s="63"/>
      <c r="H237" s="63"/>
      <c r="I237" s="63"/>
    </row>
    <row r="238" spans="1:9" x14ac:dyDescent="0.2">
      <c r="A238" s="63"/>
      <c r="B238" s="63"/>
      <c r="C238" s="63"/>
      <c r="D238" s="63"/>
      <c r="E238" s="11"/>
      <c r="G238" s="63"/>
      <c r="H238" s="63"/>
      <c r="I238" s="63"/>
    </row>
    <row r="239" spans="1:9" x14ac:dyDescent="0.2">
      <c r="A239" s="63"/>
      <c r="B239" s="63"/>
      <c r="C239" s="63"/>
      <c r="D239" s="63"/>
      <c r="E239" s="11"/>
      <c r="G239" s="63"/>
      <c r="H239" s="63"/>
      <c r="I239" s="63"/>
    </row>
    <row r="240" spans="1:9" x14ac:dyDescent="0.2">
      <c r="A240" s="63"/>
      <c r="B240" s="63"/>
      <c r="C240" s="63"/>
      <c r="D240" s="63"/>
      <c r="E240" s="11"/>
      <c r="G240" s="63"/>
      <c r="H240" s="63"/>
      <c r="I240" s="63"/>
    </row>
    <row r="241" spans="1:9" x14ac:dyDescent="0.2">
      <c r="A241" s="63"/>
      <c r="B241" s="63"/>
      <c r="C241" s="63"/>
      <c r="D241" s="63"/>
      <c r="E241" s="11"/>
      <c r="G241" s="63"/>
      <c r="H241" s="63"/>
      <c r="I241" s="63"/>
    </row>
    <row r="242" spans="1:9" x14ac:dyDescent="0.2">
      <c r="A242" s="63"/>
      <c r="B242" s="63"/>
      <c r="C242" s="63"/>
      <c r="D242" s="63"/>
      <c r="E242" s="11"/>
      <c r="G242" s="63"/>
      <c r="H242" s="63"/>
      <c r="I242" s="63"/>
    </row>
    <row r="243" spans="1:9" x14ac:dyDescent="0.2">
      <c r="A243" s="63"/>
      <c r="B243" s="63"/>
      <c r="C243" s="63"/>
      <c r="D243" s="63"/>
      <c r="E243" s="11"/>
      <c r="G243" s="63"/>
      <c r="H243" s="63"/>
      <c r="I243" s="63"/>
    </row>
    <row r="244" spans="1:9" x14ac:dyDescent="0.2">
      <c r="A244" s="63"/>
      <c r="B244" s="63"/>
      <c r="C244" s="63"/>
      <c r="D244" s="63"/>
      <c r="E244" s="11"/>
      <c r="G244" s="63"/>
      <c r="H244" s="63"/>
      <c r="I244" s="63"/>
    </row>
    <row r="245" spans="1:9" x14ac:dyDescent="0.2">
      <c r="A245" s="63"/>
      <c r="B245" s="63"/>
      <c r="C245" s="63"/>
      <c r="D245" s="63"/>
      <c r="E245" s="11"/>
      <c r="G245" s="63"/>
      <c r="H245" s="63"/>
      <c r="I245" s="63"/>
    </row>
    <row r="246" spans="1:9" x14ac:dyDescent="0.2">
      <c r="A246" s="63"/>
      <c r="B246" s="63"/>
      <c r="C246" s="63"/>
      <c r="D246" s="63"/>
      <c r="E246" s="11"/>
      <c r="G246" s="63"/>
      <c r="H246" s="63"/>
      <c r="I246" s="63"/>
    </row>
    <row r="247" spans="1:9" x14ac:dyDescent="0.2">
      <c r="A247" s="63"/>
      <c r="B247" s="63"/>
      <c r="C247" s="63"/>
      <c r="D247" s="63"/>
      <c r="E247" s="11"/>
      <c r="G247" s="63"/>
      <c r="H247" s="63"/>
      <c r="I247" s="63"/>
    </row>
    <row r="248" spans="1:9" x14ac:dyDescent="0.2">
      <c r="A248" s="63"/>
      <c r="B248" s="63"/>
      <c r="C248" s="63"/>
      <c r="D248" s="63"/>
      <c r="E248" s="11"/>
      <c r="G248" s="63"/>
      <c r="H248" s="63"/>
      <c r="I248" s="63"/>
    </row>
    <row r="249" spans="1:9" x14ac:dyDescent="0.2">
      <c r="A249" s="63"/>
      <c r="B249" s="63"/>
      <c r="C249" s="63"/>
      <c r="D249" s="63"/>
      <c r="E249" s="11"/>
      <c r="G249" s="63"/>
      <c r="H249" s="63"/>
      <c r="I249" s="63"/>
    </row>
    <row r="250" spans="1:9" x14ac:dyDescent="0.2">
      <c r="A250" s="63"/>
      <c r="B250" s="63"/>
      <c r="C250" s="63"/>
      <c r="D250" s="63"/>
      <c r="E250" s="11"/>
      <c r="G250" s="63"/>
      <c r="H250" s="63"/>
      <c r="I250" s="63"/>
    </row>
    <row r="251" spans="1:9" x14ac:dyDescent="0.2">
      <c r="A251" s="63"/>
      <c r="B251" s="63"/>
      <c r="C251" s="63"/>
      <c r="D251" s="63"/>
      <c r="E251" s="11"/>
      <c r="G251" s="63"/>
      <c r="H251" s="63"/>
      <c r="I251" s="63"/>
    </row>
    <row r="252" spans="1:9" x14ac:dyDescent="0.2">
      <c r="A252" s="63"/>
      <c r="B252" s="63"/>
      <c r="C252" s="63"/>
      <c r="D252" s="63"/>
      <c r="E252" s="11"/>
      <c r="G252" s="63"/>
      <c r="H252" s="63"/>
      <c r="I252" s="63"/>
    </row>
    <row r="253" spans="1:9" x14ac:dyDescent="0.2">
      <c r="A253" s="63"/>
      <c r="B253" s="63"/>
      <c r="C253" s="63"/>
      <c r="D253" s="63"/>
      <c r="E253" s="11"/>
      <c r="G253" s="63"/>
      <c r="H253" s="63"/>
      <c r="I253" s="63"/>
    </row>
    <row r="254" spans="1:9" x14ac:dyDescent="0.2">
      <c r="A254" s="63"/>
      <c r="B254" s="63"/>
      <c r="C254" s="63"/>
      <c r="D254" s="63"/>
      <c r="E254" s="11"/>
      <c r="G254" s="63"/>
      <c r="H254" s="63"/>
      <c r="I254" s="63"/>
    </row>
    <row r="255" spans="1:9" x14ac:dyDescent="0.2">
      <c r="A255" s="63"/>
      <c r="B255" s="63"/>
      <c r="C255" s="63"/>
      <c r="D255" s="63"/>
      <c r="E255" s="11"/>
      <c r="G255" s="63"/>
      <c r="H255" s="63"/>
      <c r="I255" s="63"/>
    </row>
    <row r="256" spans="1:9" x14ac:dyDescent="0.2">
      <c r="A256" s="63"/>
      <c r="B256" s="63"/>
      <c r="C256" s="63"/>
      <c r="D256" s="63"/>
      <c r="E256" s="11"/>
      <c r="G256" s="63"/>
      <c r="H256" s="63"/>
      <c r="I256" s="63"/>
    </row>
    <row r="257" spans="1:9" x14ac:dyDescent="0.2">
      <c r="A257" s="63"/>
      <c r="B257" s="63"/>
      <c r="C257" s="63"/>
      <c r="D257" s="63"/>
      <c r="E257" s="11"/>
      <c r="G257" s="63"/>
      <c r="H257" s="63"/>
      <c r="I257" s="63"/>
    </row>
    <row r="258" spans="1:9" x14ac:dyDescent="0.2">
      <c r="A258" s="63"/>
      <c r="B258" s="63"/>
      <c r="C258" s="63"/>
      <c r="D258" s="63"/>
      <c r="E258" s="11"/>
      <c r="G258" s="63"/>
      <c r="H258" s="63"/>
      <c r="I258" s="63"/>
    </row>
    <row r="259" spans="1:9" x14ac:dyDescent="0.2">
      <c r="A259" s="63"/>
      <c r="B259" s="63"/>
      <c r="C259" s="63"/>
      <c r="D259" s="63"/>
      <c r="E259" s="11"/>
      <c r="G259" s="63"/>
      <c r="H259" s="63"/>
      <c r="I259" s="63"/>
    </row>
    <row r="260" spans="1:9" x14ac:dyDescent="0.2">
      <c r="A260" s="63"/>
      <c r="B260" s="63"/>
      <c r="C260" s="63"/>
      <c r="D260" s="63"/>
      <c r="E260" s="11"/>
      <c r="G260" s="63"/>
      <c r="H260" s="63"/>
      <c r="I260" s="63"/>
    </row>
    <row r="261" spans="1:9" x14ac:dyDescent="0.2">
      <c r="A261" s="63"/>
      <c r="B261" s="63"/>
      <c r="C261" s="63"/>
      <c r="D261" s="63"/>
      <c r="E261" s="11"/>
      <c r="G261" s="63"/>
      <c r="H261" s="63"/>
      <c r="I261" s="63"/>
    </row>
    <row r="262" spans="1:9" x14ac:dyDescent="0.2">
      <c r="A262" s="63"/>
      <c r="B262" s="63"/>
      <c r="C262" s="63"/>
      <c r="D262" s="63"/>
      <c r="E262" s="11"/>
      <c r="G262" s="63"/>
      <c r="H262" s="63"/>
      <c r="I262" s="63"/>
    </row>
    <row r="263" spans="1:9" x14ac:dyDescent="0.2">
      <c r="A263" s="63"/>
      <c r="B263" s="63"/>
      <c r="C263" s="63"/>
      <c r="D263" s="63"/>
      <c r="E263" s="11"/>
      <c r="G263" s="63"/>
      <c r="H263" s="63"/>
      <c r="I263" s="63"/>
    </row>
    <row r="264" spans="1:9" x14ac:dyDescent="0.2">
      <c r="A264" s="63"/>
      <c r="B264" s="63"/>
      <c r="C264" s="63"/>
      <c r="D264" s="63"/>
      <c r="E264" s="11"/>
      <c r="G264" s="63"/>
      <c r="H264" s="63"/>
      <c r="I264" s="63"/>
    </row>
    <row r="265" spans="1:9" x14ac:dyDescent="0.2">
      <c r="A265" s="63"/>
      <c r="B265" s="63"/>
      <c r="C265" s="63"/>
      <c r="D265" s="63"/>
      <c r="E265" s="11"/>
      <c r="G265" s="63"/>
      <c r="H265" s="63"/>
      <c r="I265" s="63"/>
    </row>
    <row r="266" spans="1:9" x14ac:dyDescent="0.2">
      <c r="A266" s="63"/>
      <c r="B266" s="63"/>
      <c r="C266" s="63"/>
      <c r="D266" s="63"/>
      <c r="E266" s="11"/>
      <c r="G266" s="63"/>
      <c r="H266" s="63"/>
      <c r="I266" s="63"/>
    </row>
    <row r="267" spans="1:9" x14ac:dyDescent="0.2">
      <c r="A267" s="63"/>
      <c r="B267" s="63"/>
      <c r="C267" s="63"/>
      <c r="D267" s="63"/>
      <c r="E267" s="11"/>
      <c r="G267" s="63"/>
      <c r="H267" s="63"/>
      <c r="I267" s="63"/>
    </row>
    <row r="268" spans="1:9" x14ac:dyDescent="0.2">
      <c r="A268" s="63"/>
      <c r="B268" s="63"/>
      <c r="C268" s="63"/>
      <c r="D268" s="63"/>
      <c r="E268" s="11"/>
      <c r="G268" s="63"/>
      <c r="H268" s="63"/>
      <c r="I268" s="63"/>
    </row>
    <row r="269" spans="1:9" x14ac:dyDescent="0.2">
      <c r="A269" s="63"/>
      <c r="B269" s="63"/>
      <c r="C269" s="63"/>
      <c r="D269" s="63"/>
      <c r="E269" s="11"/>
      <c r="G269" s="63"/>
      <c r="H269" s="63"/>
      <c r="I269" s="63"/>
    </row>
    <row r="270" spans="1:9" x14ac:dyDescent="0.2">
      <c r="A270" s="63"/>
      <c r="B270" s="63"/>
      <c r="C270" s="63"/>
      <c r="D270" s="63"/>
      <c r="E270" s="11"/>
      <c r="G270" s="63"/>
      <c r="H270" s="63"/>
      <c r="I270" s="63"/>
    </row>
  </sheetData>
  <mergeCells count="1">
    <mergeCell ref="A1:F1"/>
  </mergeCells>
  <conditionalFormatting sqref="F2:F3 E5:E13 F14:F30">
    <cfRule type="cellIs" dxfId="21" priority="2" stopIfTrue="1" operator="between">
      <formula>0.009</formula>
      <formula>-0.009</formula>
    </cfRule>
  </conditionalFormatting>
  <conditionalFormatting sqref="F169:F65536">
    <cfRule type="cellIs" dxfId="20" priority="1" stopIfTrue="1" operator="between">
      <formula>0.009</formula>
      <formula>-0.009</formula>
    </cfRule>
  </conditionalFormatting>
  <hyperlinks>
    <hyperlink ref="A34" r:id="rId1" tooltip="https://www.franklintempletonindia.com/downloadsServlet/pdf/product-labels-jg9o5k7l" display="https://www.franklintempletonindia.com/downloadsServlet/pdf/product-labels-jg9o5k7l" xr:uid="{00000000-0004-0000-2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2"/>
  <sheetViews>
    <sheetView workbookViewId="0">
      <selection sqref="A1:F1"/>
    </sheetView>
  </sheetViews>
  <sheetFormatPr defaultColWidth="9.109375" defaultRowHeight="10.199999999999999" x14ac:dyDescent="0.2"/>
  <cols>
    <col min="1" max="1" width="36.88671875" style="7" bestFit="1" customWidth="1"/>
    <col min="2" max="2" width="85.44140625" style="7" bestFit="1" customWidth="1"/>
    <col min="3" max="3" width="15.33203125" style="7" bestFit="1" customWidth="1"/>
    <col min="4" max="4" width="26.88671875" style="7" customWidth="1"/>
    <col min="5" max="5" width="26.5546875" style="10" customWidth="1"/>
    <col min="6" max="6" width="14.6640625" style="11" bestFit="1" customWidth="1"/>
    <col min="7" max="16384" width="9.109375" style="7"/>
  </cols>
  <sheetData>
    <row r="1" spans="1:6" s="1" customFormat="1" ht="13.8" x14ac:dyDescent="0.2">
      <c r="A1" s="105" t="s">
        <v>1056</v>
      </c>
      <c r="B1" s="106"/>
      <c r="C1" s="106"/>
      <c r="D1" s="106"/>
      <c r="E1" s="106"/>
      <c r="F1" s="106"/>
    </row>
    <row r="2" spans="1:6" s="1" customFormat="1" ht="11.4" x14ac:dyDescent="0.2">
      <c r="E2" s="5"/>
      <c r="F2" s="9"/>
    </row>
    <row r="3" spans="1:6" s="1" customFormat="1" ht="12" x14ac:dyDescent="0.2">
      <c r="A3" s="8" t="s">
        <v>7</v>
      </c>
      <c r="B3" s="2"/>
      <c r="C3" s="3"/>
      <c r="D3" s="3"/>
      <c r="E3" s="4"/>
      <c r="F3" s="9"/>
    </row>
    <row r="4" spans="1:6" s="1" customFormat="1" ht="26.25" customHeight="1" x14ac:dyDescent="0.2">
      <c r="A4" s="6" t="s">
        <v>2</v>
      </c>
      <c r="B4" s="6" t="s">
        <v>0</v>
      </c>
      <c r="C4" s="13" t="s">
        <v>1</v>
      </c>
      <c r="D4" s="52" t="s">
        <v>6</v>
      </c>
      <c r="E4" s="12" t="s">
        <v>3</v>
      </c>
    </row>
    <row r="5" spans="1:6" x14ac:dyDescent="0.2">
      <c r="A5" s="16" t="s">
        <v>41</v>
      </c>
      <c r="B5" s="17"/>
      <c r="C5" s="17"/>
      <c r="D5" s="18"/>
      <c r="E5" s="19"/>
      <c r="F5" s="7"/>
    </row>
    <row r="6" spans="1:6" x14ac:dyDescent="0.2">
      <c r="A6" s="21" t="s">
        <v>1021</v>
      </c>
      <c r="B6" s="21" t="s">
        <v>1060</v>
      </c>
      <c r="C6" s="24">
        <v>18271344.506000001</v>
      </c>
      <c r="D6" s="22">
        <v>1972.135841</v>
      </c>
      <c r="E6" s="23">
        <v>18.1898307205667</v>
      </c>
      <c r="F6" s="7"/>
    </row>
    <row r="7" spans="1:6" x14ac:dyDescent="0.2">
      <c r="A7" s="21" t="s">
        <v>483</v>
      </c>
      <c r="B7" s="21" t="s">
        <v>1043</v>
      </c>
      <c r="C7" s="24">
        <v>3018682.5090000001</v>
      </c>
      <c r="D7" s="22">
        <v>1617.126332</v>
      </c>
      <c r="E7" s="23">
        <v>14.915430073993001</v>
      </c>
      <c r="F7" s="7"/>
    </row>
    <row r="8" spans="1:6" x14ac:dyDescent="0.2">
      <c r="A8" s="21" t="s">
        <v>1022</v>
      </c>
      <c r="B8" s="21" t="s">
        <v>1061</v>
      </c>
      <c r="C8" s="24">
        <v>2173334.0449999999</v>
      </c>
      <c r="D8" s="22">
        <v>1421.136612</v>
      </c>
      <c r="E8" s="23">
        <v>13.1077352105583</v>
      </c>
      <c r="F8" s="7"/>
    </row>
    <row r="9" spans="1:6" x14ac:dyDescent="0.2">
      <c r="A9" s="21" t="s">
        <v>1023</v>
      </c>
      <c r="B9" s="21" t="s">
        <v>1062</v>
      </c>
      <c r="C9" s="24">
        <v>1265769.007</v>
      </c>
      <c r="D9" s="22">
        <v>1413.48425</v>
      </c>
      <c r="E9" s="23">
        <v>13.0371542868214</v>
      </c>
      <c r="F9" s="7"/>
    </row>
    <row r="10" spans="1:6" x14ac:dyDescent="0.2">
      <c r="A10" s="21" t="s">
        <v>1024</v>
      </c>
      <c r="B10" s="21" t="s">
        <v>1063</v>
      </c>
      <c r="C10" s="24">
        <v>5399085.4699999997</v>
      </c>
      <c r="D10" s="22">
        <v>842.78104459999997</v>
      </c>
      <c r="E10" s="23">
        <v>7.7733207911292004</v>
      </c>
      <c r="F10" s="7"/>
    </row>
    <row r="11" spans="1:6" x14ac:dyDescent="0.2">
      <c r="A11" s="21" t="s">
        <v>1025</v>
      </c>
      <c r="B11" s="21" t="s">
        <v>1064</v>
      </c>
      <c r="C11" s="24">
        <v>2681065.4989999998</v>
      </c>
      <c r="D11" s="22">
        <v>792.50151300000005</v>
      </c>
      <c r="E11" s="23">
        <v>7.3095717179164597</v>
      </c>
      <c r="F11" s="7"/>
    </row>
    <row r="12" spans="1:6" x14ac:dyDescent="0.2">
      <c r="A12" s="21" t="s">
        <v>1026</v>
      </c>
      <c r="B12" s="21" t="s">
        <v>1065</v>
      </c>
      <c r="C12" s="24">
        <v>1848378.0120000001</v>
      </c>
      <c r="D12" s="22">
        <v>763.62225650000005</v>
      </c>
      <c r="E12" s="23">
        <v>7.0432063002054504</v>
      </c>
      <c r="F12" s="7"/>
    </row>
    <row r="13" spans="1:6" x14ac:dyDescent="0.2">
      <c r="A13" s="21" t="s">
        <v>1027</v>
      </c>
      <c r="B13" s="21" t="s">
        <v>1066</v>
      </c>
      <c r="C13" s="24">
        <v>2994043.2119999998</v>
      </c>
      <c r="D13" s="22">
        <v>558.81421320000004</v>
      </c>
      <c r="E13" s="23">
        <v>5.1541763660663902</v>
      </c>
      <c r="F13" s="7"/>
    </row>
    <row r="14" spans="1:6" x14ac:dyDescent="0.2">
      <c r="A14" s="21" t="s">
        <v>1028</v>
      </c>
      <c r="B14" s="21" t="s">
        <v>1067</v>
      </c>
      <c r="C14" s="24">
        <v>13740.731</v>
      </c>
      <c r="D14" s="22">
        <v>558.56511220000004</v>
      </c>
      <c r="E14" s="23">
        <v>5.1518788037341601</v>
      </c>
      <c r="F14" s="7"/>
    </row>
    <row r="15" spans="1:6" x14ac:dyDescent="0.2">
      <c r="A15" s="21" t="s">
        <v>1029</v>
      </c>
      <c r="B15" s="21" t="s">
        <v>1068</v>
      </c>
      <c r="C15" s="24">
        <v>2734146.1830000002</v>
      </c>
      <c r="D15" s="22">
        <v>556.8088702</v>
      </c>
      <c r="E15" s="23">
        <v>5.1356802518797702</v>
      </c>
      <c r="F15" s="7"/>
    </row>
    <row r="16" spans="1:6" x14ac:dyDescent="0.2">
      <c r="A16" s="21" t="s">
        <v>1030</v>
      </c>
      <c r="B16" s="21" t="s">
        <v>1075</v>
      </c>
      <c r="C16" s="24">
        <v>918075.98600000003</v>
      </c>
      <c r="D16" s="22">
        <v>100.22819149999999</v>
      </c>
      <c r="E16" s="23">
        <v>0.92444637885040204</v>
      </c>
      <c r="F16" s="7"/>
    </row>
    <row r="17" spans="1:8" x14ac:dyDescent="0.2">
      <c r="A17" s="21" t="s">
        <v>1032</v>
      </c>
      <c r="B17" s="21" t="s">
        <v>1031</v>
      </c>
      <c r="C17" s="24">
        <v>23973.544999999998</v>
      </c>
      <c r="D17" s="22">
        <v>2.3973545E-5</v>
      </c>
      <c r="E17" s="23">
        <v>2.21117996162359E-7</v>
      </c>
      <c r="F17" s="7"/>
    </row>
    <row r="18" spans="1:8" x14ac:dyDescent="0.2">
      <c r="A18" s="20" t="s">
        <v>30</v>
      </c>
      <c r="B18" s="20"/>
      <c r="C18" s="20"/>
      <c r="D18" s="25">
        <f>SUM(D6:D17)</f>
        <v>10597.204260173547</v>
      </c>
      <c r="E18" s="26">
        <f>SUM(E6:E17)</f>
        <v>97.74243112283925</v>
      </c>
      <c r="F18" s="14"/>
      <c r="G18" s="14"/>
      <c r="H18" s="14"/>
    </row>
    <row r="19" spans="1:8" x14ac:dyDescent="0.2">
      <c r="A19" s="21"/>
      <c r="B19" s="21"/>
      <c r="C19" s="21"/>
      <c r="D19" s="22"/>
      <c r="E19" s="23"/>
      <c r="F19" s="7"/>
    </row>
    <row r="20" spans="1:8" x14ac:dyDescent="0.2">
      <c r="A20" s="20" t="s">
        <v>42</v>
      </c>
      <c r="B20" s="20"/>
      <c r="C20" s="20"/>
      <c r="D20" s="25">
        <f>D18</f>
        <v>10597.204260173547</v>
      </c>
      <c r="E20" s="26">
        <f>E18</f>
        <v>97.74243112283925</v>
      </c>
      <c r="F20" s="14"/>
      <c r="G20" s="14"/>
      <c r="H20" s="14"/>
    </row>
    <row r="21" spans="1:8" x14ac:dyDescent="0.2">
      <c r="A21" s="20"/>
      <c r="B21" s="20"/>
      <c r="C21" s="20"/>
      <c r="D21" s="25"/>
      <c r="E21" s="26"/>
      <c r="F21" s="14"/>
      <c r="G21" s="14"/>
      <c r="H21" s="14"/>
    </row>
    <row r="22" spans="1:8" x14ac:dyDescent="0.2">
      <c r="A22" s="20" t="s">
        <v>44</v>
      </c>
      <c r="B22" s="20"/>
      <c r="C22" s="20"/>
      <c r="D22" s="25">
        <f>D24-(D18)</f>
        <v>244.7649219264531</v>
      </c>
      <c r="E22" s="26">
        <f>E24-(E18)</f>
        <v>2.2575688771607503</v>
      </c>
      <c r="F22" s="14"/>
      <c r="G22" s="14"/>
      <c r="H22" s="14"/>
    </row>
    <row r="23" spans="1:8" x14ac:dyDescent="0.2">
      <c r="A23" s="20"/>
      <c r="B23" s="20"/>
      <c r="C23" s="20"/>
      <c r="D23" s="25"/>
      <c r="E23" s="26"/>
      <c r="F23" s="14"/>
      <c r="G23" s="14"/>
      <c r="H23" s="14"/>
    </row>
    <row r="24" spans="1:8" x14ac:dyDescent="0.2">
      <c r="A24" s="27" t="s">
        <v>43</v>
      </c>
      <c r="B24" s="27"/>
      <c r="C24" s="27"/>
      <c r="D24" s="28">
        <v>10841.9691821</v>
      </c>
      <c r="E24" s="29">
        <v>100</v>
      </c>
      <c r="F24" s="14"/>
      <c r="G24" s="14"/>
      <c r="H24" s="14"/>
    </row>
    <row r="25" spans="1:8" x14ac:dyDescent="0.2">
      <c r="E25" s="69" t="s">
        <v>860</v>
      </c>
      <c r="F25" s="15"/>
    </row>
    <row r="26" spans="1:8" x14ac:dyDescent="0.2">
      <c r="A26" s="14" t="s">
        <v>47</v>
      </c>
    </row>
    <row r="27" spans="1:8" x14ac:dyDescent="0.2">
      <c r="A27" s="14" t="s">
        <v>48</v>
      </c>
    </row>
    <row r="28" spans="1:8" x14ac:dyDescent="0.2">
      <c r="A28" s="14" t="s">
        <v>49</v>
      </c>
      <c r="B28" s="14"/>
      <c r="C28" s="30" t="s">
        <v>51</v>
      </c>
      <c r="D28" s="30" t="s">
        <v>50</v>
      </c>
    </row>
    <row r="29" spans="1:8" x14ac:dyDescent="0.2">
      <c r="A29" s="7" t="s">
        <v>52</v>
      </c>
      <c r="C29" s="31">
        <v>21.074100000000001</v>
      </c>
      <c r="D29" s="31">
        <v>21.574999999999999</v>
      </c>
    </row>
    <row r="30" spans="1:8" x14ac:dyDescent="0.2">
      <c r="A30" s="7" t="s">
        <v>53</v>
      </c>
      <c r="C30" s="31">
        <v>21.074100000000001</v>
      </c>
      <c r="D30" s="31">
        <v>21.574999999999999</v>
      </c>
    </row>
    <row r="31" spans="1:8" x14ac:dyDescent="0.2">
      <c r="A31" s="7" t="s">
        <v>54</v>
      </c>
      <c r="C31" s="31">
        <v>23.761099999999999</v>
      </c>
      <c r="D31" s="31">
        <v>24.369800000000001</v>
      </c>
    </row>
    <row r="32" spans="1:8" x14ac:dyDescent="0.2">
      <c r="A32" s="7" t="s">
        <v>55</v>
      </c>
      <c r="C32" s="31">
        <v>23.761099999999999</v>
      </c>
      <c r="D32" s="31">
        <v>24.369800000000001</v>
      </c>
    </row>
    <row r="34" spans="1:9" x14ac:dyDescent="0.2">
      <c r="A34" s="7" t="s">
        <v>60</v>
      </c>
    </row>
    <row r="36" spans="1:9" x14ac:dyDescent="0.2">
      <c r="A36" s="14" t="s">
        <v>56</v>
      </c>
      <c r="D36" s="30" t="s">
        <v>63</v>
      </c>
    </row>
    <row r="38" spans="1:9" x14ac:dyDescent="0.2">
      <c r="A38" s="14" t="s">
        <v>379</v>
      </c>
      <c r="D38" s="51">
        <v>0.46390437982121102</v>
      </c>
    </row>
    <row r="40" spans="1:9" x14ac:dyDescent="0.2">
      <c r="A40" s="14" t="s">
        <v>62</v>
      </c>
      <c r="D40" s="30" t="s">
        <v>63</v>
      </c>
    </row>
    <row r="42" spans="1:9" x14ac:dyDescent="0.2">
      <c r="A42" s="62" t="s">
        <v>1089</v>
      </c>
      <c r="B42" s="63"/>
      <c r="C42" s="63"/>
      <c r="D42" s="63"/>
      <c r="E42" s="11"/>
      <c r="F42" s="63"/>
      <c r="G42" s="63"/>
      <c r="H42" s="63"/>
      <c r="I42" s="63"/>
    </row>
    <row r="43" spans="1:9" x14ac:dyDescent="0.2">
      <c r="A43" s="62"/>
      <c r="B43" s="63"/>
      <c r="C43" s="63"/>
      <c r="D43" s="63"/>
      <c r="E43" s="11"/>
      <c r="F43" s="63"/>
      <c r="G43" s="63"/>
      <c r="H43" s="63"/>
      <c r="I43" s="63"/>
    </row>
    <row r="44" spans="1:9" x14ac:dyDescent="0.2">
      <c r="A44" s="62" t="s">
        <v>1080</v>
      </c>
      <c r="B44" s="63"/>
      <c r="C44" s="63"/>
      <c r="D44" s="63"/>
      <c r="E44" s="11"/>
      <c r="F44" s="63"/>
      <c r="G44" s="63"/>
      <c r="H44" s="63"/>
      <c r="I44" s="63"/>
    </row>
    <row r="45" spans="1:9" x14ac:dyDescent="0.2">
      <c r="A45" s="64"/>
      <c r="B45" s="63"/>
      <c r="C45" s="63"/>
      <c r="D45" s="63"/>
      <c r="E45" s="11"/>
      <c r="F45" s="63"/>
      <c r="G45" s="63"/>
      <c r="H45" s="63"/>
      <c r="I45" s="63"/>
    </row>
    <row r="46" spans="1:9" x14ac:dyDescent="0.2">
      <c r="A46" s="63"/>
      <c r="B46" s="63"/>
      <c r="C46" s="63"/>
      <c r="D46" s="63"/>
      <c r="E46" s="11"/>
      <c r="F46" s="63"/>
      <c r="G46" s="63"/>
      <c r="H46" s="63"/>
      <c r="I46" s="63"/>
    </row>
    <row r="47" spans="1:9" x14ac:dyDescent="0.2">
      <c r="A47" s="63"/>
      <c r="B47" s="63"/>
      <c r="C47" s="63"/>
      <c r="D47" s="63"/>
      <c r="E47" s="11"/>
      <c r="F47" s="63"/>
      <c r="G47" s="63"/>
      <c r="H47" s="63"/>
      <c r="I47" s="63"/>
    </row>
    <row r="48" spans="1:9" x14ac:dyDescent="0.2">
      <c r="A48" s="63"/>
      <c r="B48" s="63"/>
      <c r="C48" s="63"/>
      <c r="D48" s="63"/>
      <c r="E48" s="11"/>
      <c r="F48" s="63"/>
      <c r="G48" s="63"/>
      <c r="H48" s="63"/>
      <c r="I48" s="63"/>
    </row>
    <row r="49" spans="1:9" x14ac:dyDescent="0.2">
      <c r="A49" s="63"/>
      <c r="B49" s="63"/>
      <c r="C49" s="63"/>
      <c r="D49" s="63"/>
      <c r="E49" s="11"/>
      <c r="F49" s="63"/>
      <c r="G49" s="63"/>
      <c r="H49" s="63"/>
      <c r="I49" s="63"/>
    </row>
    <row r="50" spans="1:9" x14ac:dyDescent="0.2">
      <c r="A50" s="63"/>
      <c r="B50" s="63"/>
      <c r="C50" s="63"/>
      <c r="D50" s="63"/>
      <c r="E50" s="11"/>
      <c r="F50" s="63"/>
      <c r="G50" s="63"/>
      <c r="H50" s="63"/>
      <c r="I50" s="63"/>
    </row>
    <row r="51" spans="1:9" x14ac:dyDescent="0.2">
      <c r="A51" s="63"/>
      <c r="B51" s="63"/>
      <c r="C51" s="63"/>
      <c r="D51" s="63"/>
      <c r="E51" s="11"/>
      <c r="F51" s="63"/>
      <c r="G51" s="63"/>
      <c r="H51" s="63"/>
      <c r="I51" s="63"/>
    </row>
    <row r="52" spans="1:9" x14ac:dyDescent="0.2">
      <c r="A52" s="63"/>
      <c r="B52" s="63"/>
      <c r="C52" s="63"/>
      <c r="D52" s="63"/>
      <c r="E52" s="11"/>
      <c r="F52" s="63"/>
      <c r="G52" s="63"/>
      <c r="H52" s="63"/>
      <c r="I52" s="63"/>
    </row>
    <row r="53" spans="1:9" x14ac:dyDescent="0.2">
      <c r="A53" s="63"/>
      <c r="B53" s="63"/>
      <c r="C53" s="63"/>
      <c r="D53" s="63"/>
      <c r="E53" s="11"/>
      <c r="F53" s="63"/>
      <c r="G53" s="63"/>
      <c r="H53" s="63"/>
      <c r="I53" s="63"/>
    </row>
    <row r="54" spans="1:9" x14ac:dyDescent="0.2">
      <c r="A54" s="63"/>
      <c r="B54" s="63"/>
      <c r="C54" s="63"/>
      <c r="D54" s="63"/>
      <c r="E54" s="11"/>
      <c r="F54" s="63"/>
      <c r="G54" s="63"/>
      <c r="H54" s="63"/>
      <c r="I54" s="63"/>
    </row>
    <row r="55" spans="1:9" x14ac:dyDescent="0.2">
      <c r="A55" s="63"/>
      <c r="B55" s="63"/>
      <c r="C55" s="63"/>
      <c r="D55" s="63"/>
      <c r="E55" s="11"/>
      <c r="F55" s="63"/>
      <c r="G55" s="63"/>
      <c r="H55" s="63"/>
      <c r="I55" s="63"/>
    </row>
    <row r="56" spans="1:9" x14ac:dyDescent="0.2">
      <c r="A56" s="63"/>
      <c r="B56" s="65"/>
      <c r="C56" s="65"/>
      <c r="D56" s="65"/>
      <c r="E56" s="65"/>
      <c r="F56" s="63"/>
      <c r="G56" s="63"/>
      <c r="H56" s="63"/>
      <c r="I56" s="63"/>
    </row>
    <row r="57" spans="1:9" x14ac:dyDescent="0.2">
      <c r="A57" s="63"/>
      <c r="B57" s="63"/>
      <c r="C57" s="63"/>
      <c r="D57" s="63"/>
      <c r="E57" s="11"/>
      <c r="F57" s="63"/>
      <c r="G57" s="63"/>
      <c r="H57" s="63"/>
      <c r="I57" s="63"/>
    </row>
    <row r="58" spans="1:9" x14ac:dyDescent="0.2">
      <c r="A58" s="63"/>
      <c r="B58" s="63"/>
      <c r="C58" s="63"/>
      <c r="D58" s="63"/>
      <c r="E58" s="11"/>
      <c r="F58" s="63"/>
      <c r="G58" s="63"/>
      <c r="H58" s="63"/>
      <c r="I58" s="63"/>
    </row>
    <row r="59" spans="1:9" x14ac:dyDescent="0.2">
      <c r="A59" s="63"/>
      <c r="B59" s="63"/>
      <c r="C59" s="63"/>
      <c r="D59" s="63"/>
      <c r="E59" s="11"/>
      <c r="F59" s="63"/>
      <c r="G59" s="63"/>
      <c r="H59" s="63"/>
      <c r="I59" s="63"/>
    </row>
    <row r="60" spans="1:9" x14ac:dyDescent="0.2">
      <c r="A60" s="63"/>
      <c r="B60" s="63"/>
      <c r="C60" s="63"/>
      <c r="D60" s="63"/>
      <c r="E60" s="11"/>
      <c r="F60" s="63"/>
      <c r="G60" s="63"/>
      <c r="H60" s="63"/>
      <c r="I60" s="63"/>
    </row>
    <row r="61" spans="1:9" x14ac:dyDescent="0.2">
      <c r="A61" s="66" t="s">
        <v>1116</v>
      </c>
      <c r="B61" s="63"/>
      <c r="C61" s="63"/>
      <c r="D61" s="63"/>
      <c r="E61" s="11"/>
      <c r="F61" s="63"/>
      <c r="G61" s="63"/>
      <c r="H61" s="63"/>
      <c r="I61" s="63"/>
    </row>
    <row r="62" spans="1:9" x14ac:dyDescent="0.2">
      <c r="A62" s="63"/>
      <c r="B62" s="63"/>
      <c r="C62" s="63"/>
      <c r="D62" s="63"/>
      <c r="E62" s="11"/>
      <c r="F62" s="63"/>
      <c r="G62" s="63"/>
      <c r="H62" s="63"/>
      <c r="I62" s="63"/>
    </row>
    <row r="63" spans="1:9" x14ac:dyDescent="0.2">
      <c r="A63" s="62" t="s">
        <v>1081</v>
      </c>
      <c r="B63" s="63"/>
      <c r="C63" s="63"/>
      <c r="D63" s="63"/>
      <c r="E63" s="11"/>
      <c r="F63" s="63"/>
      <c r="G63" s="63"/>
      <c r="H63" s="63"/>
      <c r="I63" s="63"/>
    </row>
    <row r="64" spans="1:9" x14ac:dyDescent="0.2">
      <c r="A64" s="63"/>
      <c r="B64" s="63"/>
      <c r="C64" s="63"/>
      <c r="D64" s="63"/>
      <c r="E64" s="11"/>
      <c r="F64" s="63"/>
      <c r="G64" s="63"/>
      <c r="H64" s="63"/>
      <c r="I64" s="63"/>
    </row>
    <row r="65" spans="1:9" x14ac:dyDescent="0.2">
      <c r="A65" s="63"/>
      <c r="B65" s="63"/>
      <c r="C65" s="63"/>
      <c r="D65" s="63"/>
      <c r="E65" s="11"/>
      <c r="F65" s="63"/>
      <c r="G65" s="63"/>
      <c r="H65" s="63"/>
      <c r="I65" s="63"/>
    </row>
    <row r="66" spans="1:9" x14ac:dyDescent="0.2">
      <c r="A66" s="63"/>
      <c r="B66" s="63"/>
      <c r="C66" s="63"/>
      <c r="D66" s="63"/>
      <c r="E66" s="11"/>
      <c r="F66" s="63"/>
      <c r="G66" s="63"/>
      <c r="H66" s="63"/>
      <c r="I66" s="63"/>
    </row>
    <row r="67" spans="1:9" x14ac:dyDescent="0.2">
      <c r="A67" s="63"/>
      <c r="B67" s="63"/>
      <c r="C67" s="63"/>
      <c r="D67" s="63"/>
      <c r="E67" s="11"/>
      <c r="F67" s="63"/>
      <c r="G67" s="63"/>
      <c r="H67" s="63"/>
      <c r="I67" s="63"/>
    </row>
    <row r="68" spans="1:9" x14ac:dyDescent="0.2">
      <c r="A68" s="63"/>
      <c r="B68" s="63"/>
      <c r="C68" s="63"/>
      <c r="D68" s="63"/>
      <c r="E68" s="11"/>
      <c r="F68" s="63"/>
      <c r="G68" s="63"/>
      <c r="H68" s="63"/>
      <c r="I68" s="63"/>
    </row>
    <row r="69" spans="1:9" x14ac:dyDescent="0.2">
      <c r="A69" s="63"/>
      <c r="B69" s="63"/>
      <c r="C69" s="63"/>
      <c r="D69" s="63"/>
      <c r="E69" s="11"/>
      <c r="F69" s="63"/>
      <c r="G69" s="63"/>
      <c r="H69" s="63"/>
      <c r="I69" s="63"/>
    </row>
    <row r="70" spans="1:9" x14ac:dyDescent="0.2">
      <c r="A70" s="63"/>
      <c r="B70" s="63"/>
      <c r="C70" s="63"/>
      <c r="D70" s="63"/>
      <c r="E70" s="11"/>
      <c r="F70" s="63"/>
      <c r="G70" s="63"/>
      <c r="H70" s="63"/>
      <c r="I70" s="63"/>
    </row>
    <row r="71" spans="1:9" x14ac:dyDescent="0.2">
      <c r="A71" s="63"/>
      <c r="B71" s="63"/>
      <c r="C71" s="63"/>
      <c r="D71" s="63"/>
      <c r="E71" s="11"/>
      <c r="F71" s="63"/>
      <c r="G71" s="63"/>
      <c r="H71" s="63"/>
      <c r="I71" s="63"/>
    </row>
    <row r="72" spans="1:9" x14ac:dyDescent="0.2">
      <c r="A72" s="63"/>
      <c r="B72" s="63"/>
      <c r="C72" s="63"/>
      <c r="D72" s="63"/>
      <c r="E72" s="11"/>
      <c r="F72" s="63"/>
      <c r="G72" s="63"/>
      <c r="H72" s="63"/>
      <c r="I72" s="63"/>
    </row>
    <row r="73" spans="1:9" x14ac:dyDescent="0.2">
      <c r="A73" s="63"/>
      <c r="B73" s="63"/>
      <c r="C73" s="63"/>
      <c r="D73" s="63"/>
      <c r="E73" s="11"/>
      <c r="F73" s="63"/>
      <c r="G73" s="63"/>
      <c r="H73" s="63"/>
      <c r="I73" s="63"/>
    </row>
    <row r="74" spans="1:9" x14ac:dyDescent="0.2">
      <c r="A74" s="63"/>
      <c r="B74" s="63"/>
      <c r="C74" s="63"/>
      <c r="D74" s="63"/>
      <c r="E74" s="11"/>
      <c r="F74" s="63"/>
      <c r="G74" s="63"/>
      <c r="H74" s="63"/>
      <c r="I74" s="63"/>
    </row>
    <row r="75" spans="1:9" x14ac:dyDescent="0.2">
      <c r="A75" s="63"/>
      <c r="B75" s="63"/>
      <c r="C75" s="63"/>
      <c r="D75" s="63"/>
      <c r="E75" s="11"/>
      <c r="F75" s="63"/>
      <c r="G75" s="63"/>
      <c r="H75" s="63"/>
      <c r="I75" s="63"/>
    </row>
    <row r="76" spans="1:9" x14ac:dyDescent="0.2">
      <c r="A76" s="63"/>
      <c r="B76" s="63"/>
      <c r="C76" s="63"/>
      <c r="D76" s="63"/>
      <c r="E76" s="11"/>
      <c r="F76" s="63"/>
      <c r="G76" s="63"/>
      <c r="H76" s="63"/>
      <c r="I76" s="63"/>
    </row>
    <row r="77" spans="1:9" x14ac:dyDescent="0.2">
      <c r="A77" s="63"/>
      <c r="B77" s="63"/>
      <c r="C77" s="63"/>
      <c r="D77" s="63"/>
      <c r="E77" s="11"/>
      <c r="F77" s="63"/>
      <c r="G77" s="63"/>
      <c r="H77" s="63"/>
      <c r="I77" s="63"/>
    </row>
    <row r="78" spans="1:9" x14ac:dyDescent="0.2">
      <c r="A78" s="63"/>
      <c r="B78" s="63"/>
      <c r="C78" s="63"/>
      <c r="D78" s="63"/>
      <c r="E78" s="11"/>
      <c r="F78" s="63"/>
      <c r="G78" s="63"/>
      <c r="H78" s="63"/>
      <c r="I78" s="63"/>
    </row>
    <row r="79" spans="1:9" x14ac:dyDescent="0.2">
      <c r="A79" s="63"/>
      <c r="B79" s="63"/>
      <c r="C79" s="63"/>
      <c r="D79" s="63"/>
      <c r="E79" s="11"/>
      <c r="F79" s="63"/>
      <c r="G79" s="63"/>
      <c r="H79" s="63"/>
      <c r="I79" s="63"/>
    </row>
    <row r="80" spans="1:9" x14ac:dyDescent="0.2">
      <c r="A80" s="62" t="s">
        <v>1117</v>
      </c>
      <c r="B80" s="63"/>
      <c r="C80" s="63"/>
      <c r="D80" s="63"/>
      <c r="E80" s="11"/>
      <c r="F80" s="63"/>
      <c r="G80" s="63"/>
      <c r="H80" s="63"/>
      <c r="I80" s="63"/>
    </row>
    <row r="81" spans="1:9" x14ac:dyDescent="0.2">
      <c r="A81" s="63"/>
      <c r="B81" s="63"/>
      <c r="C81" s="63"/>
      <c r="D81" s="63"/>
      <c r="E81" s="11"/>
      <c r="F81" s="63"/>
      <c r="G81" s="63"/>
      <c r="H81" s="63"/>
      <c r="I81" s="63"/>
    </row>
    <row r="82" spans="1:9" x14ac:dyDescent="0.2">
      <c r="A82" s="63" t="s">
        <v>1084</v>
      </c>
      <c r="B82" s="63"/>
      <c r="C82" s="63"/>
      <c r="D82" s="63"/>
      <c r="E82" s="11"/>
      <c r="F82" s="63"/>
      <c r="G82" s="63"/>
      <c r="H82" s="63"/>
      <c r="I82" s="63"/>
    </row>
  </sheetData>
  <mergeCells count="1">
    <mergeCell ref="A1:F1"/>
  </mergeCells>
  <conditionalFormatting sqref="E5:E25">
    <cfRule type="cellIs" dxfId="19" priority="1" stopIfTrue="1" operator="between">
      <formula>0.009</formula>
      <formula>-0.009</formula>
    </cfRule>
  </conditionalFormatting>
  <conditionalFormatting sqref="F2:F3 F25:F41">
    <cfRule type="cellIs" dxfId="18" priority="3" stopIfTrue="1" operator="between">
      <formula>0.009</formula>
      <formula>-0.009</formula>
    </cfRule>
  </conditionalFormatting>
  <conditionalFormatting sqref="F83:F65536">
    <cfRule type="cellIs" dxfId="17"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76"/>
  <sheetViews>
    <sheetView workbookViewId="0">
      <selection sqref="A1:F1"/>
    </sheetView>
  </sheetViews>
  <sheetFormatPr defaultColWidth="9.109375" defaultRowHeight="10.199999999999999" x14ac:dyDescent="0.2"/>
  <cols>
    <col min="1" max="1" width="36.88671875" style="7" bestFit="1" customWidth="1"/>
    <col min="2" max="2" width="59.6640625" style="7" customWidth="1"/>
    <col min="3" max="3" width="24.6640625" style="7" bestFit="1" customWidth="1"/>
    <col min="4" max="4" width="26.6640625" style="7" customWidth="1"/>
    <col min="5" max="5" width="26.5546875" style="10" customWidth="1"/>
    <col min="6" max="6" width="14.6640625" style="11" bestFit="1" customWidth="1"/>
    <col min="7" max="16384" width="9.109375" style="7"/>
  </cols>
  <sheetData>
    <row r="1" spans="1:8" s="1" customFormat="1" ht="13.8" x14ac:dyDescent="0.2">
      <c r="A1" s="105" t="s">
        <v>1057</v>
      </c>
      <c r="B1" s="106"/>
      <c r="C1" s="106"/>
      <c r="D1" s="106"/>
      <c r="E1" s="106"/>
      <c r="F1" s="106"/>
    </row>
    <row r="2" spans="1:8" s="1" customFormat="1" ht="11.4" x14ac:dyDescent="0.2">
      <c r="E2" s="5"/>
      <c r="F2" s="9"/>
    </row>
    <row r="3" spans="1:8" s="1" customFormat="1" ht="12" x14ac:dyDescent="0.2">
      <c r="A3" s="8" t="s">
        <v>7</v>
      </c>
      <c r="B3" s="2"/>
      <c r="C3" s="3"/>
      <c r="D3" s="3"/>
      <c r="E3" s="4"/>
      <c r="F3" s="9"/>
    </row>
    <row r="4" spans="1:8" s="1" customFormat="1" ht="26.25" customHeight="1" x14ac:dyDescent="0.2">
      <c r="A4" s="6" t="s">
        <v>2</v>
      </c>
      <c r="B4" s="6" t="s">
        <v>0</v>
      </c>
      <c r="C4" s="13" t="s">
        <v>1</v>
      </c>
      <c r="D4" s="52" t="s">
        <v>6</v>
      </c>
      <c r="E4" s="12" t="s">
        <v>3</v>
      </c>
    </row>
    <row r="5" spans="1:8" x14ac:dyDescent="0.2">
      <c r="A5" s="16" t="s">
        <v>41</v>
      </c>
      <c r="B5" s="17"/>
      <c r="C5" s="17"/>
      <c r="D5" s="18"/>
      <c r="E5" s="19"/>
      <c r="F5" s="7"/>
    </row>
    <row r="6" spans="1:8" ht="20.399999999999999" x14ac:dyDescent="0.2">
      <c r="A6" s="21" t="s">
        <v>1034</v>
      </c>
      <c r="B6" s="56" t="s">
        <v>1033</v>
      </c>
      <c r="C6" s="24">
        <v>3784081.5070000002</v>
      </c>
      <c r="D6" s="22">
        <v>70426.293959999995</v>
      </c>
      <c r="E6" s="23">
        <v>54.131464255111702</v>
      </c>
      <c r="F6" s="7"/>
    </row>
    <row r="7" spans="1:8" x14ac:dyDescent="0.2">
      <c r="A7" s="21" t="s">
        <v>1035</v>
      </c>
      <c r="B7" s="56" t="s">
        <v>1058</v>
      </c>
      <c r="C7" s="24">
        <v>40776716.881999999</v>
      </c>
      <c r="D7" s="22">
        <v>27714.38495</v>
      </c>
      <c r="E7" s="23">
        <v>21.3019904061033</v>
      </c>
      <c r="F7" s="7"/>
    </row>
    <row r="8" spans="1:8" x14ac:dyDescent="0.2">
      <c r="A8" s="21" t="s">
        <v>1036</v>
      </c>
      <c r="B8" s="56" t="s">
        <v>1059</v>
      </c>
      <c r="C8" s="24">
        <v>78174419.752000004</v>
      </c>
      <c r="D8" s="22">
        <v>27537.486580000001</v>
      </c>
      <c r="E8" s="23">
        <v>21.166021760672599</v>
      </c>
      <c r="F8" s="7"/>
    </row>
    <row r="9" spans="1:8" ht="20.399999999999999" x14ac:dyDescent="0.2">
      <c r="A9" s="21" t="s">
        <v>1038</v>
      </c>
      <c r="B9" s="56" t="s">
        <v>1037</v>
      </c>
      <c r="C9" s="24">
        <v>1483902.88</v>
      </c>
      <c r="D9" s="22">
        <v>1.48390288E-3</v>
      </c>
      <c r="E9" s="23">
        <v>1.1405659902024599E-6</v>
      </c>
      <c r="F9" s="7"/>
    </row>
    <row r="10" spans="1:8" ht="20.399999999999999" x14ac:dyDescent="0.2">
      <c r="A10" s="21" t="s">
        <v>1032</v>
      </c>
      <c r="B10" s="56" t="s">
        <v>1031</v>
      </c>
      <c r="C10" s="24">
        <v>1370528.45</v>
      </c>
      <c r="D10" s="22">
        <v>1.3705284499999999E-3</v>
      </c>
      <c r="E10" s="23">
        <v>1.05342348191608E-6</v>
      </c>
      <c r="F10" s="7"/>
    </row>
    <row r="11" spans="1:8" x14ac:dyDescent="0.2">
      <c r="A11" s="20" t="s">
        <v>30</v>
      </c>
      <c r="B11" s="20"/>
      <c r="C11" s="20"/>
      <c r="D11" s="25">
        <f>SUM(D6:D10)</f>
        <v>125678.16834443131</v>
      </c>
      <c r="E11" s="26">
        <f>SUM(E6:E10)</f>
        <v>96.599478615877075</v>
      </c>
      <c r="F11" s="14"/>
      <c r="G11" s="14"/>
      <c r="H11" s="14"/>
    </row>
    <row r="12" spans="1:8" x14ac:dyDescent="0.2">
      <c r="A12" s="21"/>
      <c r="B12" s="21"/>
      <c r="C12" s="21"/>
      <c r="D12" s="22"/>
      <c r="E12" s="23"/>
      <c r="F12" s="7"/>
    </row>
    <row r="13" spans="1:8" x14ac:dyDescent="0.2">
      <c r="A13" s="20" t="s">
        <v>42</v>
      </c>
      <c r="B13" s="20"/>
      <c r="C13" s="20"/>
      <c r="D13" s="25">
        <f>D11</f>
        <v>125678.16834443131</v>
      </c>
      <c r="E13" s="26">
        <f>E11</f>
        <v>96.599478615877075</v>
      </c>
      <c r="F13" s="14"/>
      <c r="G13" s="14"/>
      <c r="H13" s="14"/>
    </row>
    <row r="14" spans="1:8" x14ac:dyDescent="0.2">
      <c r="A14" s="20"/>
      <c r="B14" s="20"/>
      <c r="C14" s="20"/>
      <c r="D14" s="25"/>
      <c r="E14" s="26"/>
      <c r="F14" s="14"/>
      <c r="G14" s="14"/>
      <c r="H14" s="14"/>
    </row>
    <row r="15" spans="1:8" x14ac:dyDescent="0.2">
      <c r="A15" s="20" t="s">
        <v>44</v>
      </c>
      <c r="B15" s="20"/>
      <c r="C15" s="20"/>
      <c r="D15" s="25">
        <f>D17-(D11)</f>
        <v>4424.1574084686872</v>
      </c>
      <c r="E15" s="26">
        <f>E17-(E11)</f>
        <v>3.4005213841229249</v>
      </c>
      <c r="F15" s="14"/>
      <c r="G15" s="14"/>
      <c r="H15" s="14"/>
    </row>
    <row r="16" spans="1:8" x14ac:dyDescent="0.2">
      <c r="A16" s="20"/>
      <c r="B16" s="20"/>
      <c r="C16" s="20"/>
      <c r="D16" s="25"/>
      <c r="E16" s="26"/>
      <c r="F16" s="14"/>
      <c r="G16" s="14"/>
      <c r="H16" s="14"/>
    </row>
    <row r="17" spans="1:8" x14ac:dyDescent="0.2">
      <c r="A17" s="27" t="s">
        <v>43</v>
      </c>
      <c r="B17" s="27"/>
      <c r="C17" s="27"/>
      <c r="D17" s="28">
        <v>130102.3257529</v>
      </c>
      <c r="E17" s="29">
        <v>100</v>
      </c>
      <c r="F17" s="14"/>
      <c r="G17" s="14"/>
      <c r="H17" s="14"/>
    </row>
    <row r="18" spans="1:8" x14ac:dyDescent="0.2">
      <c r="E18" s="69" t="s">
        <v>860</v>
      </c>
      <c r="F18" s="15"/>
    </row>
    <row r="19" spans="1:8" x14ac:dyDescent="0.2">
      <c r="A19" s="14" t="s">
        <v>47</v>
      </c>
    </row>
    <row r="20" spans="1:8" x14ac:dyDescent="0.2">
      <c r="A20" s="14" t="s">
        <v>48</v>
      </c>
    </row>
    <row r="21" spans="1:8" x14ac:dyDescent="0.2">
      <c r="A21" s="14" t="s">
        <v>49</v>
      </c>
      <c r="B21" s="14"/>
      <c r="C21" s="30" t="s">
        <v>51</v>
      </c>
      <c r="D21" s="30" t="s">
        <v>50</v>
      </c>
    </row>
    <row r="22" spans="1:8" x14ac:dyDescent="0.2">
      <c r="A22" s="7" t="s">
        <v>52</v>
      </c>
      <c r="C22" s="31">
        <v>166.0181</v>
      </c>
      <c r="D22" s="31">
        <v>167.81360000000001</v>
      </c>
    </row>
    <row r="23" spans="1:8" x14ac:dyDescent="0.2">
      <c r="A23" s="7" t="s">
        <v>53</v>
      </c>
      <c r="C23" s="31">
        <v>44.116799999999998</v>
      </c>
      <c r="D23" s="31">
        <v>42.93</v>
      </c>
    </row>
    <row r="24" spans="1:8" x14ac:dyDescent="0.2">
      <c r="A24" s="7" t="s">
        <v>54</v>
      </c>
      <c r="C24" s="31">
        <v>187.58260000000001</v>
      </c>
      <c r="D24" s="31">
        <v>190.49379999999999</v>
      </c>
    </row>
    <row r="25" spans="1:8" x14ac:dyDescent="0.2">
      <c r="A25" s="7" t="s">
        <v>55</v>
      </c>
      <c r="C25" s="31">
        <v>52.179299999999998</v>
      </c>
      <c r="D25" s="31">
        <v>50.962800000000001</v>
      </c>
    </row>
    <row r="27" spans="1:8" x14ac:dyDescent="0.2">
      <c r="A27" s="14" t="s">
        <v>56</v>
      </c>
    </row>
    <row r="28" spans="1:8" x14ac:dyDescent="0.2">
      <c r="A28" s="107" t="s">
        <v>57</v>
      </c>
      <c r="B28" s="108"/>
      <c r="C28" s="32" t="s">
        <v>58</v>
      </c>
    </row>
    <row r="29" spans="1:8" x14ac:dyDescent="0.2">
      <c r="A29" s="103" t="s">
        <v>53</v>
      </c>
      <c r="B29" s="104"/>
      <c r="C29" s="33">
        <v>1.65</v>
      </c>
    </row>
    <row r="30" spans="1:8" x14ac:dyDescent="0.2">
      <c r="A30" s="103" t="s">
        <v>55</v>
      </c>
      <c r="B30" s="104"/>
      <c r="C30" s="33">
        <v>2</v>
      </c>
    </row>
    <row r="31" spans="1:8" x14ac:dyDescent="0.2">
      <c r="A31" s="7" t="s">
        <v>59</v>
      </c>
    </row>
    <row r="32" spans="1:8" x14ac:dyDescent="0.2">
      <c r="A32" s="7" t="s">
        <v>60</v>
      </c>
    </row>
    <row r="34" spans="1:9" x14ac:dyDescent="0.2">
      <c r="A34" s="14" t="s">
        <v>379</v>
      </c>
      <c r="D34" s="51">
        <v>0.1096308955621</v>
      </c>
    </row>
    <row r="36" spans="1:9" x14ac:dyDescent="0.2">
      <c r="A36" s="14" t="s">
        <v>62</v>
      </c>
      <c r="D36" s="30" t="s">
        <v>63</v>
      </c>
    </row>
    <row r="38" spans="1:9" x14ac:dyDescent="0.2">
      <c r="A38" s="62" t="s">
        <v>1089</v>
      </c>
      <c r="B38" s="63"/>
      <c r="C38" s="63"/>
      <c r="D38" s="63"/>
      <c r="E38" s="11"/>
      <c r="F38" s="63"/>
      <c r="G38" s="63"/>
      <c r="H38" s="63"/>
      <c r="I38" s="63"/>
    </row>
    <row r="39" spans="1:9" x14ac:dyDescent="0.2">
      <c r="A39" s="64"/>
      <c r="B39" s="63"/>
      <c r="C39" s="63"/>
      <c r="D39" s="63"/>
      <c r="E39" s="11"/>
      <c r="F39" s="63"/>
      <c r="G39" s="63"/>
      <c r="H39" s="63"/>
      <c r="I39" s="63"/>
    </row>
    <row r="40" spans="1:9" x14ac:dyDescent="0.2">
      <c r="A40" s="62" t="s">
        <v>1080</v>
      </c>
      <c r="B40" s="63"/>
      <c r="C40" s="63"/>
      <c r="D40" s="63"/>
      <c r="E40" s="11"/>
      <c r="F40" s="63"/>
      <c r="G40" s="63"/>
      <c r="H40" s="63"/>
      <c r="I40" s="63"/>
    </row>
    <row r="41" spans="1:9" x14ac:dyDescent="0.2">
      <c r="A41" s="64"/>
      <c r="B41" s="63"/>
      <c r="C41" s="63"/>
      <c r="D41" s="63"/>
      <c r="E41" s="11"/>
      <c r="F41" s="63"/>
      <c r="G41" s="63"/>
      <c r="H41" s="63"/>
      <c r="I41" s="63"/>
    </row>
    <row r="42" spans="1:9" x14ac:dyDescent="0.2">
      <c r="A42" s="63"/>
      <c r="B42" s="63"/>
      <c r="C42" s="63"/>
      <c r="D42" s="63"/>
      <c r="E42" s="11"/>
      <c r="F42" s="63"/>
      <c r="G42" s="63"/>
      <c r="H42" s="63"/>
      <c r="I42" s="63"/>
    </row>
    <row r="43" spans="1:9" x14ac:dyDescent="0.2">
      <c r="A43" s="63"/>
      <c r="B43" s="63"/>
      <c r="C43" s="63"/>
      <c r="D43" s="63"/>
      <c r="E43" s="11"/>
      <c r="F43" s="63"/>
      <c r="G43" s="63"/>
      <c r="H43" s="63"/>
      <c r="I43" s="63"/>
    </row>
    <row r="44" spans="1:9" x14ac:dyDescent="0.2">
      <c r="A44" s="63"/>
      <c r="B44" s="63"/>
      <c r="C44" s="63"/>
      <c r="D44" s="63"/>
      <c r="E44" s="11"/>
      <c r="F44" s="63"/>
      <c r="G44" s="63"/>
      <c r="H44" s="63"/>
      <c r="I44" s="63"/>
    </row>
    <row r="45" spans="1:9" x14ac:dyDescent="0.2">
      <c r="A45" s="63"/>
      <c r="B45" s="63"/>
      <c r="C45" s="63"/>
      <c r="D45" s="63"/>
      <c r="E45" s="11"/>
      <c r="F45" s="63"/>
      <c r="G45" s="63"/>
      <c r="H45" s="63"/>
      <c r="I45" s="63"/>
    </row>
    <row r="46" spans="1:9" x14ac:dyDescent="0.2">
      <c r="A46" s="63"/>
      <c r="B46" s="63"/>
      <c r="C46" s="63"/>
      <c r="D46" s="63"/>
      <c r="E46" s="11"/>
      <c r="F46" s="63"/>
      <c r="G46" s="63"/>
      <c r="H46" s="63"/>
      <c r="I46" s="63"/>
    </row>
    <row r="47" spans="1:9" x14ac:dyDescent="0.2">
      <c r="A47" s="63"/>
      <c r="B47" s="63"/>
      <c r="C47" s="63"/>
      <c r="D47" s="63"/>
      <c r="E47" s="11"/>
      <c r="F47" s="63"/>
      <c r="G47" s="63"/>
      <c r="H47" s="63"/>
      <c r="I47" s="63"/>
    </row>
    <row r="48" spans="1:9" x14ac:dyDescent="0.2">
      <c r="A48" s="63"/>
      <c r="B48" s="63"/>
      <c r="C48" s="63"/>
      <c r="D48" s="63"/>
      <c r="E48" s="11"/>
      <c r="F48" s="63"/>
      <c r="G48" s="63"/>
      <c r="H48" s="63"/>
      <c r="I48" s="63"/>
    </row>
    <row r="49" spans="1:9" x14ac:dyDescent="0.2">
      <c r="A49" s="63"/>
      <c r="B49" s="63"/>
      <c r="C49" s="63"/>
      <c r="D49" s="63"/>
      <c r="E49" s="11"/>
      <c r="F49" s="63"/>
      <c r="G49" s="63"/>
      <c r="H49" s="63"/>
      <c r="I49" s="63"/>
    </row>
    <row r="50" spans="1:9" x14ac:dyDescent="0.2">
      <c r="A50" s="63"/>
      <c r="B50" s="63"/>
      <c r="C50" s="63"/>
      <c r="D50" s="63"/>
      <c r="E50" s="11"/>
      <c r="F50" s="63"/>
      <c r="G50" s="63"/>
      <c r="H50" s="63"/>
      <c r="I50" s="63"/>
    </row>
    <row r="51" spans="1:9" x14ac:dyDescent="0.2">
      <c r="A51" s="63"/>
      <c r="B51" s="63"/>
      <c r="C51" s="63"/>
      <c r="D51" s="63"/>
      <c r="E51" s="11"/>
      <c r="F51" s="63"/>
      <c r="G51" s="63"/>
      <c r="H51" s="63"/>
      <c r="I51" s="63"/>
    </row>
    <row r="52" spans="1:9" x14ac:dyDescent="0.2">
      <c r="A52" s="63"/>
      <c r="B52" s="63"/>
      <c r="C52" s="63"/>
      <c r="D52" s="63"/>
      <c r="E52" s="11"/>
      <c r="F52" s="63"/>
      <c r="G52" s="63"/>
      <c r="H52" s="63"/>
      <c r="I52" s="63"/>
    </row>
    <row r="53" spans="1:9" x14ac:dyDescent="0.2">
      <c r="A53" s="63"/>
      <c r="B53" s="63"/>
      <c r="C53" s="63"/>
      <c r="D53" s="63"/>
      <c r="E53" s="11"/>
      <c r="F53" s="63"/>
      <c r="G53" s="63"/>
      <c r="H53" s="63"/>
      <c r="I53" s="63"/>
    </row>
    <row r="54" spans="1:9" x14ac:dyDescent="0.2">
      <c r="A54" s="63"/>
      <c r="B54" s="63"/>
      <c r="C54" s="63"/>
      <c r="D54" s="63"/>
      <c r="E54" s="11"/>
      <c r="F54" s="63"/>
      <c r="G54" s="63"/>
      <c r="H54" s="63"/>
      <c r="I54" s="63"/>
    </row>
    <row r="55" spans="1:9" x14ac:dyDescent="0.2">
      <c r="A55" s="63"/>
      <c r="B55" s="63"/>
      <c r="C55" s="63"/>
      <c r="D55" s="63"/>
      <c r="E55" s="11"/>
      <c r="F55" s="63"/>
      <c r="G55" s="63"/>
      <c r="H55" s="63"/>
      <c r="I55" s="63"/>
    </row>
    <row r="56" spans="1:9" x14ac:dyDescent="0.2">
      <c r="A56" s="63"/>
      <c r="B56" s="63"/>
      <c r="C56" s="63"/>
      <c r="D56" s="63"/>
      <c r="E56" s="11"/>
      <c r="F56" s="63"/>
      <c r="G56" s="63"/>
      <c r="H56" s="63"/>
      <c r="I56" s="63"/>
    </row>
    <row r="57" spans="1:9" x14ac:dyDescent="0.2">
      <c r="A57" s="63"/>
      <c r="B57" s="63"/>
      <c r="C57" s="63"/>
      <c r="D57" s="63"/>
      <c r="E57" s="11"/>
      <c r="F57" s="63"/>
      <c r="G57" s="63"/>
      <c r="H57" s="63"/>
      <c r="I57" s="63"/>
    </row>
    <row r="58" spans="1:9" x14ac:dyDescent="0.2">
      <c r="A58" s="62"/>
      <c r="B58" s="63"/>
      <c r="C58" s="63"/>
      <c r="D58" s="63"/>
      <c r="E58" s="11"/>
      <c r="F58" s="63"/>
      <c r="G58" s="63"/>
      <c r="H58" s="63"/>
      <c r="I58" s="63"/>
    </row>
    <row r="59" spans="1:9" x14ac:dyDescent="0.2">
      <c r="A59" s="62" t="s">
        <v>1118</v>
      </c>
      <c r="B59" s="63"/>
      <c r="C59" s="63"/>
      <c r="D59" s="63"/>
      <c r="E59" s="11"/>
      <c r="F59" s="63"/>
      <c r="G59" s="63"/>
      <c r="H59" s="63"/>
      <c r="I59" s="63"/>
    </row>
    <row r="60" spans="1:9" x14ac:dyDescent="0.2">
      <c r="A60" s="63"/>
      <c r="B60" s="63"/>
      <c r="C60" s="63"/>
      <c r="D60" s="63"/>
      <c r="E60" s="11"/>
      <c r="F60" s="63"/>
      <c r="G60" s="63"/>
      <c r="H60" s="63"/>
      <c r="I60" s="63"/>
    </row>
    <row r="61" spans="1:9" x14ac:dyDescent="0.2">
      <c r="A61" s="62" t="s">
        <v>1081</v>
      </c>
      <c r="B61" s="63"/>
      <c r="C61" s="63"/>
      <c r="D61" s="63"/>
      <c r="E61" s="11"/>
      <c r="F61" s="63"/>
      <c r="G61" s="63"/>
      <c r="H61" s="63"/>
      <c r="I61" s="63"/>
    </row>
    <row r="62" spans="1:9" x14ac:dyDescent="0.2">
      <c r="A62" s="63"/>
      <c r="B62" s="63"/>
      <c r="C62" s="63"/>
      <c r="D62" s="63"/>
      <c r="E62" s="11"/>
      <c r="F62" s="63"/>
      <c r="G62" s="63"/>
      <c r="H62" s="63"/>
      <c r="I62" s="63"/>
    </row>
    <row r="63" spans="1:9" x14ac:dyDescent="0.2">
      <c r="A63" s="63"/>
      <c r="B63" s="63"/>
      <c r="C63" s="63"/>
      <c r="D63" s="63"/>
      <c r="E63" s="11"/>
      <c r="F63" s="63"/>
      <c r="G63" s="63"/>
      <c r="H63" s="63"/>
      <c r="I63" s="63"/>
    </row>
    <row r="64" spans="1:9" x14ac:dyDescent="0.2">
      <c r="A64" s="63"/>
      <c r="B64" s="63"/>
      <c r="C64" s="63"/>
      <c r="D64" s="63"/>
      <c r="E64" s="11"/>
      <c r="F64" s="63"/>
      <c r="G64" s="63"/>
      <c r="H64" s="63"/>
      <c r="I64" s="63"/>
    </row>
    <row r="65" spans="1:9" x14ac:dyDescent="0.2">
      <c r="A65" s="63"/>
      <c r="B65" s="63"/>
      <c r="C65" s="63"/>
      <c r="D65" s="63"/>
      <c r="E65" s="11"/>
      <c r="F65" s="63"/>
      <c r="G65" s="63"/>
      <c r="H65" s="63"/>
      <c r="I65" s="63"/>
    </row>
    <row r="66" spans="1:9" x14ac:dyDescent="0.2">
      <c r="A66" s="63"/>
      <c r="B66" s="63"/>
      <c r="C66" s="63"/>
      <c r="D66" s="63"/>
      <c r="E66" s="11"/>
      <c r="F66" s="63"/>
      <c r="G66" s="63"/>
      <c r="H66" s="63"/>
      <c r="I66" s="63"/>
    </row>
    <row r="67" spans="1:9" x14ac:dyDescent="0.2">
      <c r="A67" s="63"/>
      <c r="B67" s="63"/>
      <c r="C67" s="63"/>
      <c r="D67" s="63"/>
      <c r="E67" s="11"/>
      <c r="F67" s="63"/>
      <c r="G67" s="63"/>
      <c r="H67" s="63"/>
      <c r="I67" s="63"/>
    </row>
    <row r="68" spans="1:9" x14ac:dyDescent="0.2">
      <c r="A68" s="63"/>
      <c r="B68" s="63"/>
      <c r="C68" s="63"/>
      <c r="D68" s="63"/>
      <c r="E68" s="11"/>
      <c r="F68" s="63"/>
      <c r="G68" s="63"/>
      <c r="H68" s="63"/>
      <c r="I68" s="63"/>
    </row>
    <row r="69" spans="1:9" x14ac:dyDescent="0.2">
      <c r="A69" s="63"/>
      <c r="B69" s="63"/>
      <c r="C69" s="63"/>
      <c r="D69" s="63"/>
      <c r="E69" s="11"/>
      <c r="F69" s="63"/>
      <c r="G69" s="63"/>
      <c r="H69" s="63"/>
      <c r="I69" s="63"/>
    </row>
    <row r="70" spans="1:9" x14ac:dyDescent="0.2">
      <c r="A70" s="63"/>
      <c r="B70" s="63"/>
      <c r="C70" s="63"/>
      <c r="D70" s="63"/>
      <c r="E70" s="11"/>
      <c r="F70" s="63"/>
      <c r="G70" s="63"/>
      <c r="H70" s="63"/>
      <c r="I70" s="63"/>
    </row>
    <row r="71" spans="1:9" x14ac:dyDescent="0.2">
      <c r="A71" s="63"/>
      <c r="B71" s="63"/>
      <c r="C71" s="63"/>
      <c r="D71" s="63"/>
      <c r="E71" s="11"/>
      <c r="F71" s="63"/>
      <c r="G71" s="63"/>
      <c r="H71" s="63"/>
      <c r="I71" s="63"/>
    </row>
    <row r="72" spans="1:9" x14ac:dyDescent="0.2">
      <c r="A72" s="63"/>
      <c r="B72" s="67"/>
      <c r="C72" s="67"/>
      <c r="D72" s="67"/>
      <c r="E72" s="67"/>
      <c r="F72" s="63"/>
      <c r="G72" s="63"/>
      <c r="H72" s="63"/>
      <c r="I72" s="63"/>
    </row>
    <row r="73" spans="1:9" x14ac:dyDescent="0.2">
      <c r="A73" s="63"/>
      <c r="B73" s="63"/>
      <c r="C73" s="63"/>
      <c r="D73" s="63"/>
      <c r="E73" s="11"/>
      <c r="F73" s="63"/>
      <c r="G73" s="63"/>
      <c r="H73" s="63"/>
      <c r="I73" s="63"/>
    </row>
    <row r="74" spans="1:9" x14ac:dyDescent="0.2">
      <c r="A74" s="63"/>
      <c r="B74" s="63"/>
      <c r="C74" s="63"/>
      <c r="D74" s="63"/>
      <c r="E74" s="11"/>
      <c r="F74" s="63"/>
      <c r="G74" s="63"/>
      <c r="H74" s="63"/>
      <c r="I74" s="63"/>
    </row>
    <row r="75" spans="1:9" x14ac:dyDescent="0.2">
      <c r="A75" s="63"/>
      <c r="B75" s="63"/>
      <c r="C75" s="63"/>
      <c r="D75" s="63"/>
      <c r="E75" s="11"/>
      <c r="F75" s="63"/>
      <c r="G75" s="63"/>
      <c r="H75" s="63"/>
      <c r="I75" s="63"/>
    </row>
    <row r="76" spans="1:9" x14ac:dyDescent="0.2">
      <c r="A76" s="63"/>
      <c r="B76" s="63"/>
      <c r="C76" s="63"/>
      <c r="D76" s="63"/>
      <c r="E76" s="11"/>
      <c r="F76" s="63"/>
      <c r="G76" s="63"/>
      <c r="H76" s="63"/>
      <c r="I76" s="63"/>
    </row>
    <row r="77" spans="1:9" x14ac:dyDescent="0.2">
      <c r="A77" s="68" t="s">
        <v>1119</v>
      </c>
      <c r="B77" s="63"/>
      <c r="C77" s="63"/>
      <c r="D77" s="63"/>
      <c r="E77" s="11"/>
      <c r="F77" s="63"/>
      <c r="G77" s="63"/>
      <c r="H77" s="63"/>
      <c r="I77" s="63"/>
    </row>
    <row r="78" spans="1:9" x14ac:dyDescent="0.2">
      <c r="A78" s="63"/>
      <c r="B78" s="63"/>
      <c r="C78" s="63"/>
      <c r="D78" s="63"/>
      <c r="E78" s="11"/>
      <c r="F78" s="63"/>
      <c r="G78" s="63"/>
      <c r="H78" s="63"/>
      <c r="I78" s="63"/>
    </row>
    <row r="79" spans="1:9" x14ac:dyDescent="0.2">
      <c r="A79" s="7" t="s">
        <v>1120</v>
      </c>
      <c r="B79" s="63"/>
      <c r="C79" s="63"/>
      <c r="D79" s="63"/>
      <c r="E79" s="11"/>
      <c r="F79" s="63"/>
      <c r="G79" s="63"/>
      <c r="H79" s="63"/>
      <c r="I79" s="63"/>
    </row>
    <row r="80" spans="1:9" x14ac:dyDescent="0.2">
      <c r="A80" s="63"/>
      <c r="B80" s="63"/>
      <c r="C80" s="63"/>
      <c r="D80" s="63"/>
      <c r="E80" s="11"/>
      <c r="F80" s="63"/>
      <c r="G80" s="63"/>
      <c r="H80" s="63"/>
      <c r="I80" s="63"/>
    </row>
    <row r="81" spans="1:9" x14ac:dyDescent="0.2">
      <c r="A81" s="63" t="s">
        <v>1084</v>
      </c>
      <c r="B81" s="63"/>
      <c r="C81" s="63"/>
      <c r="D81" s="63"/>
      <c r="E81" s="11"/>
      <c r="F81" s="63"/>
      <c r="G81" s="63"/>
      <c r="H81" s="63"/>
      <c r="I81" s="63"/>
    </row>
    <row r="82" spans="1:9" x14ac:dyDescent="0.2">
      <c r="A82" s="63"/>
      <c r="B82" s="63"/>
      <c r="C82" s="63"/>
      <c r="D82" s="63"/>
      <c r="E82" s="11"/>
      <c r="F82" s="63"/>
      <c r="G82" s="63"/>
      <c r="H82" s="63"/>
      <c r="I82" s="63"/>
    </row>
    <row r="83" spans="1:9" x14ac:dyDescent="0.2">
      <c r="A83" s="63"/>
      <c r="B83" s="63"/>
      <c r="C83" s="63"/>
      <c r="D83" s="63"/>
      <c r="E83" s="11"/>
      <c r="F83" s="63"/>
      <c r="G83" s="63"/>
      <c r="H83" s="63"/>
      <c r="I83" s="63"/>
    </row>
    <row r="84" spans="1:9" x14ac:dyDescent="0.2">
      <c r="A84" s="63"/>
      <c r="B84" s="63"/>
      <c r="C84" s="63"/>
      <c r="D84" s="63"/>
      <c r="E84" s="11"/>
      <c r="F84" s="63"/>
      <c r="G84" s="63"/>
      <c r="H84" s="63"/>
      <c r="I84" s="63"/>
    </row>
    <row r="85" spans="1:9" x14ac:dyDescent="0.2">
      <c r="A85" s="63"/>
      <c r="B85" s="63"/>
      <c r="C85" s="63"/>
      <c r="D85" s="63"/>
      <c r="E85" s="11"/>
      <c r="F85" s="63"/>
      <c r="G85" s="63"/>
      <c r="H85" s="63"/>
      <c r="I85" s="63"/>
    </row>
    <row r="86" spans="1:9" x14ac:dyDescent="0.2">
      <c r="A86" s="63"/>
      <c r="B86" s="63"/>
      <c r="C86" s="63"/>
      <c r="D86" s="63"/>
      <c r="E86" s="11"/>
      <c r="F86" s="63"/>
      <c r="G86" s="63"/>
      <c r="H86" s="63"/>
      <c r="I86" s="63"/>
    </row>
    <row r="87" spans="1:9" x14ac:dyDescent="0.2">
      <c r="A87" s="63"/>
      <c r="B87" s="63"/>
      <c r="C87" s="63"/>
      <c r="D87" s="63"/>
      <c r="E87" s="11"/>
      <c r="F87" s="63"/>
      <c r="G87" s="63"/>
      <c r="H87" s="63"/>
      <c r="I87" s="63"/>
    </row>
    <row r="88" spans="1:9" x14ac:dyDescent="0.2">
      <c r="A88" s="63"/>
      <c r="B88" s="63"/>
      <c r="C88" s="63"/>
      <c r="D88" s="63"/>
      <c r="E88" s="11"/>
      <c r="F88" s="63"/>
      <c r="G88" s="63"/>
      <c r="H88" s="63"/>
      <c r="I88" s="63"/>
    </row>
    <row r="89" spans="1:9" x14ac:dyDescent="0.2">
      <c r="A89" s="63"/>
      <c r="B89" s="63"/>
      <c r="C89" s="63"/>
      <c r="D89" s="63"/>
      <c r="E89" s="11"/>
      <c r="F89" s="63"/>
      <c r="G89" s="63"/>
      <c r="H89" s="63"/>
      <c r="I89" s="63"/>
    </row>
    <row r="90" spans="1:9" x14ac:dyDescent="0.2">
      <c r="A90" s="63"/>
      <c r="B90" s="63"/>
      <c r="C90" s="63"/>
      <c r="D90" s="63"/>
      <c r="E90" s="11"/>
      <c r="F90" s="63"/>
      <c r="G90" s="63"/>
      <c r="H90" s="63"/>
      <c r="I90" s="63"/>
    </row>
    <row r="91" spans="1:9" x14ac:dyDescent="0.2">
      <c r="A91" s="63"/>
      <c r="B91" s="63"/>
      <c r="C91" s="63"/>
      <c r="D91" s="63"/>
      <c r="E91" s="11"/>
      <c r="F91" s="63"/>
      <c r="G91" s="63"/>
      <c r="H91" s="63"/>
      <c r="I91" s="63"/>
    </row>
    <row r="92" spans="1:9" x14ac:dyDescent="0.2">
      <c r="A92" s="63"/>
      <c r="B92" s="63"/>
      <c r="C92" s="63"/>
      <c r="D92" s="63"/>
      <c r="E92" s="11"/>
      <c r="F92" s="63"/>
      <c r="G92" s="63"/>
      <c r="H92" s="63"/>
      <c r="I92" s="63"/>
    </row>
    <row r="93" spans="1:9" x14ac:dyDescent="0.2">
      <c r="A93" s="63"/>
      <c r="B93" s="63"/>
      <c r="C93" s="63"/>
      <c r="D93" s="63"/>
      <c r="E93" s="11"/>
      <c r="F93" s="63"/>
      <c r="G93" s="63"/>
      <c r="H93" s="63"/>
      <c r="I93" s="63"/>
    </row>
    <row r="94" spans="1:9" x14ac:dyDescent="0.2">
      <c r="A94" s="63"/>
      <c r="B94" s="63"/>
      <c r="C94" s="63"/>
      <c r="D94" s="63"/>
      <c r="E94" s="11"/>
      <c r="F94" s="63"/>
      <c r="G94" s="63"/>
      <c r="H94" s="63"/>
      <c r="I94" s="63"/>
    </row>
    <row r="95" spans="1:9" x14ac:dyDescent="0.2">
      <c r="A95" s="63"/>
      <c r="B95" s="63"/>
      <c r="C95" s="63"/>
      <c r="D95" s="63"/>
      <c r="E95" s="11"/>
      <c r="F95" s="63"/>
      <c r="G95" s="63"/>
      <c r="H95" s="63"/>
      <c r="I95" s="63"/>
    </row>
    <row r="96" spans="1:9" x14ac:dyDescent="0.2">
      <c r="A96" s="63"/>
      <c r="B96" s="63"/>
      <c r="C96" s="63"/>
      <c r="D96" s="63"/>
      <c r="E96" s="11"/>
      <c r="F96" s="63"/>
      <c r="G96" s="63"/>
      <c r="H96" s="63"/>
      <c r="I96" s="63"/>
    </row>
    <row r="97" spans="1:9" x14ac:dyDescent="0.2">
      <c r="A97" s="63"/>
      <c r="B97" s="63"/>
      <c r="C97" s="63"/>
      <c r="D97" s="63"/>
      <c r="E97" s="11"/>
      <c r="F97" s="63"/>
      <c r="G97" s="63"/>
      <c r="H97" s="63"/>
      <c r="I97" s="63"/>
    </row>
    <row r="98" spans="1:9" x14ac:dyDescent="0.2">
      <c r="A98" s="63"/>
      <c r="B98" s="63"/>
      <c r="C98" s="63"/>
      <c r="D98" s="63"/>
      <c r="E98" s="11"/>
      <c r="F98" s="63"/>
      <c r="G98" s="63"/>
      <c r="H98" s="63"/>
      <c r="I98" s="63"/>
    </row>
    <row r="99" spans="1:9" x14ac:dyDescent="0.2">
      <c r="A99" s="63"/>
      <c r="B99" s="63"/>
      <c r="C99" s="63"/>
      <c r="D99" s="63"/>
      <c r="E99" s="11"/>
      <c r="F99" s="63"/>
      <c r="G99" s="63"/>
      <c r="H99" s="63"/>
      <c r="I99" s="63"/>
    </row>
    <row r="100" spans="1:9" x14ac:dyDescent="0.2">
      <c r="A100" s="63"/>
      <c r="B100" s="63"/>
      <c r="C100" s="63"/>
      <c r="D100" s="63"/>
      <c r="E100" s="11"/>
      <c r="F100" s="63"/>
      <c r="G100" s="63"/>
      <c r="H100" s="63"/>
      <c r="I100" s="63"/>
    </row>
    <row r="101" spans="1:9" x14ac:dyDescent="0.2">
      <c r="A101" s="63"/>
      <c r="B101" s="63"/>
      <c r="C101" s="63"/>
      <c r="D101" s="63"/>
      <c r="E101" s="11"/>
      <c r="F101" s="63"/>
      <c r="G101" s="63"/>
      <c r="H101" s="63"/>
      <c r="I101" s="63"/>
    </row>
    <row r="102" spans="1:9" x14ac:dyDescent="0.2">
      <c r="A102" s="63"/>
      <c r="B102" s="63"/>
      <c r="C102" s="63"/>
      <c r="D102" s="63"/>
      <c r="E102" s="11"/>
      <c r="F102" s="63"/>
      <c r="G102" s="63"/>
      <c r="H102" s="63"/>
      <c r="I102" s="63"/>
    </row>
    <row r="103" spans="1:9" x14ac:dyDescent="0.2">
      <c r="A103" s="63"/>
      <c r="B103" s="63"/>
      <c r="C103" s="63"/>
      <c r="D103" s="63"/>
      <c r="E103" s="11"/>
      <c r="F103" s="63"/>
      <c r="G103" s="63"/>
      <c r="H103" s="63"/>
      <c r="I103" s="63"/>
    </row>
    <row r="104" spans="1:9" x14ac:dyDescent="0.2">
      <c r="A104" s="63"/>
      <c r="B104" s="63"/>
      <c r="C104" s="63"/>
      <c r="D104" s="63"/>
      <c r="E104" s="11"/>
      <c r="F104" s="63"/>
      <c r="G104" s="63"/>
      <c r="H104" s="63"/>
      <c r="I104" s="63"/>
    </row>
    <row r="105" spans="1:9" x14ac:dyDescent="0.2">
      <c r="A105" s="63"/>
      <c r="B105" s="63"/>
      <c r="C105" s="63"/>
      <c r="D105" s="63"/>
      <c r="E105" s="11"/>
      <c r="F105" s="63"/>
      <c r="G105" s="63"/>
      <c r="H105" s="63"/>
      <c r="I105" s="63"/>
    </row>
    <row r="106" spans="1:9" x14ac:dyDescent="0.2">
      <c r="A106" s="63"/>
      <c r="B106" s="63"/>
      <c r="C106" s="63"/>
      <c r="D106" s="63"/>
      <c r="E106" s="11"/>
      <c r="F106" s="63"/>
      <c r="G106" s="63"/>
      <c r="H106" s="63"/>
      <c r="I106" s="63"/>
    </row>
    <row r="107" spans="1:9" x14ac:dyDescent="0.2">
      <c r="A107" s="63"/>
      <c r="B107" s="63"/>
      <c r="C107" s="63"/>
      <c r="D107" s="63"/>
      <c r="E107" s="11"/>
      <c r="F107" s="63"/>
      <c r="G107" s="63"/>
      <c r="H107" s="63"/>
      <c r="I107" s="63"/>
    </row>
    <row r="108" spans="1:9" x14ac:dyDescent="0.2">
      <c r="A108" s="63"/>
      <c r="B108" s="63"/>
      <c r="C108" s="63"/>
      <c r="D108" s="63"/>
      <c r="E108" s="11"/>
      <c r="F108" s="63"/>
      <c r="G108" s="63"/>
      <c r="H108" s="63"/>
      <c r="I108" s="63"/>
    </row>
    <row r="109" spans="1:9" x14ac:dyDescent="0.2">
      <c r="A109" s="63"/>
      <c r="B109" s="63"/>
      <c r="C109" s="63"/>
      <c r="D109" s="63"/>
      <c r="E109" s="11"/>
      <c r="F109" s="63"/>
      <c r="G109" s="63"/>
      <c r="H109" s="63"/>
      <c r="I109" s="63"/>
    </row>
    <row r="110" spans="1:9" x14ac:dyDescent="0.2">
      <c r="A110" s="63"/>
      <c r="B110" s="63"/>
      <c r="C110" s="63"/>
      <c r="D110" s="63"/>
      <c r="E110" s="11"/>
      <c r="F110" s="63"/>
      <c r="G110" s="63"/>
      <c r="H110" s="63"/>
      <c r="I110" s="63"/>
    </row>
    <row r="111" spans="1:9" x14ac:dyDescent="0.2">
      <c r="A111" s="63"/>
      <c r="B111" s="63"/>
      <c r="C111" s="63"/>
      <c r="D111" s="63"/>
      <c r="E111" s="11"/>
      <c r="F111" s="63"/>
      <c r="G111" s="63"/>
      <c r="H111" s="63"/>
      <c r="I111" s="63"/>
    </row>
    <row r="112" spans="1:9" x14ac:dyDescent="0.2">
      <c r="A112" s="63"/>
      <c r="B112" s="63"/>
      <c r="C112" s="63"/>
      <c r="D112" s="63"/>
      <c r="E112" s="11"/>
      <c r="F112" s="63"/>
      <c r="G112" s="63"/>
      <c r="H112" s="63"/>
      <c r="I112" s="63"/>
    </row>
    <row r="113" spans="1:9" x14ac:dyDescent="0.2">
      <c r="A113" s="63"/>
      <c r="B113" s="63"/>
      <c r="C113" s="63"/>
      <c r="D113" s="63"/>
      <c r="E113" s="11"/>
      <c r="F113" s="63"/>
      <c r="G113" s="63"/>
      <c r="H113" s="63"/>
      <c r="I113" s="63"/>
    </row>
    <row r="114" spans="1:9" x14ac:dyDescent="0.2">
      <c r="A114" s="63"/>
      <c r="B114" s="63"/>
      <c r="C114" s="63"/>
      <c r="D114" s="63"/>
      <c r="E114" s="11"/>
      <c r="F114" s="63"/>
      <c r="G114" s="63"/>
      <c r="H114" s="63"/>
      <c r="I114" s="63"/>
    </row>
    <row r="115" spans="1:9" x14ac:dyDescent="0.2">
      <c r="A115" s="63"/>
      <c r="B115" s="63"/>
      <c r="C115" s="63"/>
      <c r="D115" s="63"/>
      <c r="E115" s="11"/>
      <c r="F115" s="63"/>
      <c r="G115" s="63"/>
      <c r="H115" s="63"/>
      <c r="I115" s="63"/>
    </row>
    <row r="116" spans="1:9" x14ac:dyDescent="0.2">
      <c r="A116" s="63"/>
      <c r="B116" s="63"/>
      <c r="C116" s="63"/>
      <c r="D116" s="63"/>
      <c r="E116" s="11"/>
      <c r="F116" s="63"/>
      <c r="G116" s="63"/>
      <c r="H116" s="63"/>
      <c r="I116" s="63"/>
    </row>
    <row r="117" spans="1:9" x14ac:dyDescent="0.2">
      <c r="A117" s="63"/>
      <c r="B117" s="63"/>
      <c r="C117" s="63"/>
      <c r="D117" s="63"/>
      <c r="E117" s="11"/>
      <c r="F117" s="63"/>
      <c r="G117" s="63"/>
      <c r="H117" s="63"/>
      <c r="I117" s="63"/>
    </row>
    <row r="118" spans="1:9" x14ac:dyDescent="0.2">
      <c r="A118" s="63"/>
      <c r="B118" s="63"/>
      <c r="C118" s="63"/>
      <c r="D118" s="63"/>
      <c r="E118" s="11"/>
      <c r="F118" s="63"/>
      <c r="G118" s="63"/>
      <c r="H118" s="63"/>
      <c r="I118" s="63"/>
    </row>
    <row r="119" spans="1:9" x14ac:dyDescent="0.2">
      <c r="A119" s="63"/>
      <c r="B119" s="63"/>
      <c r="C119" s="63"/>
      <c r="D119" s="63"/>
      <c r="E119" s="11"/>
      <c r="F119" s="63"/>
      <c r="G119" s="63"/>
      <c r="H119" s="63"/>
      <c r="I119" s="63"/>
    </row>
    <row r="120" spans="1:9" x14ac:dyDescent="0.2">
      <c r="A120" s="63"/>
      <c r="B120" s="63"/>
      <c r="C120" s="63"/>
      <c r="D120" s="63"/>
      <c r="E120" s="11"/>
      <c r="F120" s="63"/>
      <c r="G120" s="63"/>
      <c r="H120" s="63"/>
      <c r="I120" s="63"/>
    </row>
    <row r="121" spans="1:9" x14ac:dyDescent="0.2">
      <c r="A121" s="63"/>
      <c r="B121" s="63"/>
      <c r="C121" s="63"/>
      <c r="D121" s="63"/>
      <c r="E121" s="11"/>
      <c r="F121" s="63"/>
      <c r="G121" s="63"/>
      <c r="H121" s="63"/>
      <c r="I121" s="63"/>
    </row>
    <row r="122" spans="1:9" x14ac:dyDescent="0.2">
      <c r="A122" s="63"/>
      <c r="B122" s="63"/>
      <c r="C122" s="63"/>
      <c r="D122" s="63"/>
      <c r="E122" s="11"/>
      <c r="F122" s="63"/>
      <c r="G122" s="63"/>
      <c r="H122" s="63"/>
      <c r="I122" s="63"/>
    </row>
    <row r="123" spans="1:9" x14ac:dyDescent="0.2">
      <c r="A123" s="63"/>
      <c r="B123" s="63"/>
      <c r="C123" s="63"/>
      <c r="D123" s="63"/>
      <c r="E123" s="11"/>
      <c r="F123" s="63"/>
      <c r="G123" s="63"/>
      <c r="H123" s="63"/>
      <c r="I123" s="63"/>
    </row>
    <row r="124" spans="1:9" x14ac:dyDescent="0.2">
      <c r="A124" s="63"/>
      <c r="B124" s="63"/>
      <c r="C124" s="63"/>
      <c r="D124" s="63"/>
      <c r="E124" s="11"/>
      <c r="F124" s="63"/>
      <c r="G124" s="63"/>
      <c r="H124" s="63"/>
      <c r="I124" s="63"/>
    </row>
    <row r="125" spans="1:9" x14ac:dyDescent="0.2">
      <c r="A125" s="63"/>
      <c r="B125" s="63"/>
      <c r="C125" s="63"/>
      <c r="D125" s="63"/>
      <c r="E125" s="11"/>
      <c r="F125" s="63"/>
      <c r="G125" s="63"/>
      <c r="H125" s="63"/>
      <c r="I125" s="63"/>
    </row>
    <row r="126" spans="1:9" x14ac:dyDescent="0.2">
      <c r="A126" s="63"/>
      <c r="B126" s="63"/>
      <c r="C126" s="63"/>
      <c r="D126" s="63"/>
      <c r="E126" s="11"/>
      <c r="F126" s="63"/>
      <c r="G126" s="63"/>
      <c r="H126" s="63"/>
      <c r="I126" s="63"/>
    </row>
    <row r="127" spans="1:9" x14ac:dyDescent="0.2">
      <c r="A127" s="63"/>
      <c r="B127" s="63"/>
      <c r="C127" s="63"/>
      <c r="D127" s="63"/>
      <c r="E127" s="11"/>
      <c r="F127" s="63"/>
      <c r="G127" s="63"/>
      <c r="H127" s="63"/>
      <c r="I127" s="63"/>
    </row>
    <row r="128" spans="1:9" x14ac:dyDescent="0.2">
      <c r="A128" s="63"/>
      <c r="B128" s="63"/>
      <c r="C128" s="63"/>
      <c r="D128" s="63"/>
      <c r="E128" s="11"/>
      <c r="F128" s="63"/>
      <c r="G128" s="63"/>
      <c r="H128" s="63"/>
      <c r="I128" s="63"/>
    </row>
    <row r="129" spans="1:9" x14ac:dyDescent="0.2">
      <c r="A129" s="63"/>
      <c r="B129" s="63"/>
      <c r="C129" s="63"/>
      <c r="D129" s="63"/>
      <c r="E129" s="11"/>
      <c r="F129" s="63"/>
      <c r="G129" s="63"/>
      <c r="H129" s="63"/>
      <c r="I129" s="63"/>
    </row>
    <row r="130" spans="1:9" x14ac:dyDescent="0.2">
      <c r="A130" s="63"/>
      <c r="B130" s="63"/>
      <c r="C130" s="63"/>
      <c r="D130" s="63"/>
      <c r="E130" s="11"/>
      <c r="F130" s="63"/>
      <c r="G130" s="63"/>
      <c r="H130" s="63"/>
      <c r="I130" s="63"/>
    </row>
    <row r="131" spans="1:9" x14ac:dyDescent="0.2">
      <c r="A131" s="63"/>
      <c r="B131" s="63"/>
      <c r="C131" s="63"/>
      <c r="D131" s="63"/>
      <c r="E131" s="11"/>
      <c r="F131" s="63"/>
      <c r="G131" s="63"/>
      <c r="H131" s="63"/>
      <c r="I131" s="63"/>
    </row>
    <row r="132" spans="1:9" x14ac:dyDescent="0.2">
      <c r="A132" s="63"/>
      <c r="B132" s="63"/>
      <c r="C132" s="63"/>
      <c r="D132" s="63"/>
      <c r="E132" s="11"/>
      <c r="F132" s="63"/>
      <c r="G132" s="63"/>
      <c r="H132" s="63"/>
      <c r="I132" s="63"/>
    </row>
    <row r="133" spans="1:9" x14ac:dyDescent="0.2">
      <c r="A133" s="63"/>
      <c r="B133" s="63"/>
      <c r="C133" s="63"/>
      <c r="D133" s="63"/>
      <c r="E133" s="11"/>
      <c r="F133" s="63"/>
      <c r="G133" s="63"/>
      <c r="H133" s="63"/>
      <c r="I133" s="63"/>
    </row>
    <row r="134" spans="1:9" x14ac:dyDescent="0.2">
      <c r="A134" s="63"/>
      <c r="B134" s="63"/>
      <c r="C134" s="63"/>
      <c r="D134" s="63"/>
      <c r="E134" s="11"/>
      <c r="F134" s="63"/>
      <c r="G134" s="63"/>
      <c r="H134" s="63"/>
      <c r="I134" s="63"/>
    </row>
    <row r="135" spans="1:9" x14ac:dyDescent="0.2">
      <c r="A135" s="63"/>
      <c r="B135" s="63"/>
      <c r="C135" s="63"/>
      <c r="D135" s="63"/>
      <c r="E135" s="11"/>
      <c r="F135" s="63"/>
      <c r="G135" s="63"/>
      <c r="H135" s="63"/>
      <c r="I135" s="63"/>
    </row>
    <row r="136" spans="1:9" x14ac:dyDescent="0.2">
      <c r="A136" s="63"/>
      <c r="B136" s="63"/>
      <c r="C136" s="63"/>
      <c r="D136" s="63"/>
      <c r="E136" s="11"/>
      <c r="F136" s="63"/>
      <c r="G136" s="63"/>
      <c r="H136" s="63"/>
      <c r="I136" s="63"/>
    </row>
    <row r="137" spans="1:9" x14ac:dyDescent="0.2">
      <c r="A137" s="63"/>
      <c r="B137" s="63"/>
      <c r="C137" s="63"/>
      <c r="D137" s="63"/>
      <c r="E137" s="11"/>
      <c r="F137" s="63"/>
      <c r="G137" s="63"/>
      <c r="H137" s="63"/>
      <c r="I137" s="63"/>
    </row>
    <row r="138" spans="1:9" x14ac:dyDescent="0.2">
      <c r="A138" s="63"/>
      <c r="B138" s="63"/>
      <c r="C138" s="63"/>
      <c r="D138" s="63"/>
      <c r="E138" s="11"/>
      <c r="F138" s="63"/>
      <c r="G138" s="63"/>
      <c r="H138" s="63"/>
      <c r="I138" s="63"/>
    </row>
    <row r="139" spans="1:9" x14ac:dyDescent="0.2">
      <c r="A139" s="63"/>
      <c r="B139" s="63"/>
      <c r="C139" s="63"/>
      <c r="D139" s="63"/>
      <c r="E139" s="11"/>
      <c r="F139" s="63"/>
      <c r="G139" s="63"/>
      <c r="H139" s="63"/>
      <c r="I139" s="63"/>
    </row>
    <row r="140" spans="1:9" x14ac:dyDescent="0.2">
      <c r="A140" s="63"/>
      <c r="B140" s="63"/>
      <c r="C140" s="63"/>
      <c r="D140" s="63"/>
      <c r="E140" s="11"/>
      <c r="F140" s="63"/>
      <c r="G140" s="63"/>
      <c r="H140" s="63"/>
      <c r="I140" s="63"/>
    </row>
    <row r="141" spans="1:9" x14ac:dyDescent="0.2">
      <c r="A141" s="63"/>
      <c r="B141" s="63"/>
      <c r="C141" s="63"/>
      <c r="D141" s="63"/>
      <c r="E141" s="11"/>
      <c r="F141" s="63"/>
      <c r="G141" s="63"/>
      <c r="H141" s="63"/>
      <c r="I141" s="63"/>
    </row>
    <row r="142" spans="1:9" x14ac:dyDescent="0.2">
      <c r="A142" s="63"/>
      <c r="B142" s="63"/>
      <c r="C142" s="63"/>
      <c r="D142" s="63"/>
      <c r="E142" s="11"/>
      <c r="F142" s="63"/>
      <c r="G142" s="63"/>
      <c r="H142" s="63"/>
      <c r="I142" s="63"/>
    </row>
    <row r="143" spans="1:9" x14ac:dyDescent="0.2">
      <c r="A143" s="63"/>
      <c r="B143" s="63"/>
      <c r="C143" s="63"/>
      <c r="D143" s="63"/>
      <c r="E143" s="11"/>
      <c r="F143" s="63"/>
      <c r="G143" s="63"/>
      <c r="H143" s="63"/>
      <c r="I143" s="63"/>
    </row>
    <row r="144" spans="1:9" x14ac:dyDescent="0.2">
      <c r="A144" s="63"/>
      <c r="B144" s="63"/>
      <c r="C144" s="63"/>
      <c r="D144" s="63"/>
      <c r="E144" s="11"/>
      <c r="F144" s="63"/>
      <c r="G144" s="63"/>
      <c r="H144" s="63"/>
      <c r="I144" s="63"/>
    </row>
    <row r="145" spans="1:9" x14ac:dyDescent="0.2">
      <c r="A145" s="63"/>
      <c r="B145" s="63"/>
      <c r="C145" s="63"/>
      <c r="D145" s="63"/>
      <c r="E145" s="11"/>
      <c r="F145" s="63"/>
      <c r="G145" s="63"/>
      <c r="H145" s="63"/>
      <c r="I145" s="63"/>
    </row>
    <row r="146" spans="1:9" x14ac:dyDescent="0.2">
      <c r="A146" s="63"/>
      <c r="B146" s="63"/>
      <c r="C146" s="63"/>
      <c r="D146" s="63"/>
      <c r="E146" s="11"/>
      <c r="F146" s="63"/>
      <c r="G146" s="63"/>
      <c r="H146" s="63"/>
      <c r="I146" s="63"/>
    </row>
    <row r="147" spans="1:9" x14ac:dyDescent="0.2">
      <c r="A147" s="63"/>
      <c r="B147" s="63"/>
      <c r="C147" s="63"/>
      <c r="D147" s="63"/>
      <c r="E147" s="11"/>
      <c r="F147" s="63"/>
      <c r="G147" s="63"/>
      <c r="H147" s="63"/>
      <c r="I147" s="63"/>
    </row>
    <row r="148" spans="1:9" x14ac:dyDescent="0.2">
      <c r="A148" s="63"/>
      <c r="B148" s="63"/>
      <c r="C148" s="63"/>
      <c r="D148" s="63"/>
      <c r="E148" s="11"/>
      <c r="F148" s="63"/>
      <c r="G148" s="63"/>
      <c r="H148" s="63"/>
      <c r="I148" s="63"/>
    </row>
    <row r="149" spans="1:9" x14ac:dyDescent="0.2">
      <c r="A149" s="63"/>
      <c r="B149" s="63"/>
      <c r="C149" s="63"/>
      <c r="D149" s="63"/>
      <c r="E149" s="11"/>
      <c r="F149" s="63"/>
      <c r="G149" s="63"/>
      <c r="H149" s="63"/>
      <c r="I149" s="63"/>
    </row>
    <row r="150" spans="1:9" x14ac:dyDescent="0.2">
      <c r="A150" s="63"/>
      <c r="B150" s="63"/>
      <c r="C150" s="63"/>
      <c r="D150" s="63"/>
      <c r="E150" s="11"/>
      <c r="F150" s="63"/>
      <c r="G150" s="63"/>
      <c r="H150" s="63"/>
      <c r="I150" s="63"/>
    </row>
    <row r="151" spans="1:9" x14ac:dyDescent="0.2">
      <c r="A151" s="63"/>
      <c r="B151" s="63"/>
      <c r="C151" s="63"/>
      <c r="D151" s="63"/>
      <c r="E151" s="11"/>
      <c r="F151" s="63"/>
      <c r="G151" s="63"/>
      <c r="H151" s="63"/>
      <c r="I151" s="63"/>
    </row>
    <row r="152" spans="1:9" x14ac:dyDescent="0.2">
      <c r="A152" s="63"/>
      <c r="B152" s="63"/>
      <c r="C152" s="63"/>
      <c r="D152" s="63"/>
      <c r="E152" s="11"/>
      <c r="F152" s="63"/>
      <c r="G152" s="63"/>
      <c r="H152" s="63"/>
      <c r="I152" s="63"/>
    </row>
    <row r="153" spans="1:9" x14ac:dyDescent="0.2">
      <c r="A153" s="63"/>
      <c r="B153" s="63"/>
      <c r="C153" s="63"/>
      <c r="D153" s="63"/>
      <c r="E153" s="11"/>
      <c r="F153" s="63"/>
      <c r="G153" s="63"/>
      <c r="H153" s="63"/>
      <c r="I153" s="63"/>
    </row>
    <row r="154" spans="1:9" x14ac:dyDescent="0.2">
      <c r="A154" s="63"/>
      <c r="B154" s="63"/>
      <c r="C154" s="63"/>
      <c r="D154" s="63"/>
      <c r="E154" s="11"/>
      <c r="F154" s="63"/>
      <c r="G154" s="63"/>
      <c r="H154" s="63"/>
      <c r="I154" s="63"/>
    </row>
    <row r="155" spans="1:9" x14ac:dyDescent="0.2">
      <c r="A155" s="63"/>
      <c r="B155" s="63"/>
      <c r="C155" s="63"/>
      <c r="D155" s="63"/>
      <c r="E155" s="11"/>
      <c r="F155" s="63"/>
      <c r="G155" s="63"/>
      <c r="H155" s="63"/>
      <c r="I155" s="63"/>
    </row>
    <row r="156" spans="1:9" x14ac:dyDescent="0.2">
      <c r="A156" s="63"/>
      <c r="B156" s="63"/>
      <c r="C156" s="63"/>
      <c r="D156" s="63"/>
      <c r="E156" s="11"/>
      <c r="F156" s="63"/>
      <c r="G156" s="63"/>
      <c r="H156" s="63"/>
      <c r="I156" s="63"/>
    </row>
    <row r="157" spans="1:9" x14ac:dyDescent="0.2">
      <c r="A157" s="63"/>
      <c r="B157" s="63"/>
      <c r="C157" s="63"/>
      <c r="D157" s="63"/>
      <c r="E157" s="11"/>
      <c r="F157" s="63"/>
      <c r="G157" s="63"/>
      <c r="H157" s="63"/>
      <c r="I157" s="63"/>
    </row>
    <row r="158" spans="1:9" x14ac:dyDescent="0.2">
      <c r="A158" s="63"/>
      <c r="B158" s="63"/>
      <c r="C158" s="63"/>
      <c r="D158" s="63"/>
      <c r="E158" s="11"/>
      <c r="F158" s="63"/>
      <c r="G158" s="63"/>
      <c r="H158" s="63"/>
      <c r="I158" s="63"/>
    </row>
    <row r="159" spans="1:9" x14ac:dyDescent="0.2">
      <c r="A159" s="63"/>
      <c r="B159" s="63"/>
      <c r="C159" s="63"/>
      <c r="D159" s="63"/>
      <c r="E159" s="11"/>
      <c r="F159" s="63"/>
      <c r="G159" s="63"/>
      <c r="H159" s="63"/>
      <c r="I159" s="63"/>
    </row>
    <row r="160" spans="1:9" x14ac:dyDescent="0.2">
      <c r="A160" s="63"/>
      <c r="B160" s="63"/>
      <c r="C160" s="63"/>
      <c r="D160" s="63"/>
      <c r="E160" s="11"/>
      <c r="F160" s="63"/>
      <c r="G160" s="63"/>
      <c r="H160" s="63"/>
      <c r="I160" s="63"/>
    </row>
    <row r="161" spans="1:9" x14ac:dyDescent="0.2">
      <c r="A161" s="63"/>
      <c r="B161" s="63"/>
      <c r="C161" s="63"/>
      <c r="D161" s="63"/>
      <c r="E161" s="11"/>
      <c r="F161" s="63"/>
      <c r="G161" s="63"/>
      <c r="H161" s="63"/>
      <c r="I161" s="63"/>
    </row>
    <row r="162" spans="1:9" x14ac:dyDescent="0.2">
      <c r="A162" s="63"/>
      <c r="B162" s="63"/>
      <c r="C162" s="63"/>
      <c r="D162" s="63"/>
      <c r="E162" s="11"/>
      <c r="F162" s="63"/>
      <c r="G162" s="63"/>
      <c r="H162" s="63"/>
      <c r="I162" s="63"/>
    </row>
    <row r="163" spans="1:9" x14ac:dyDescent="0.2">
      <c r="A163" s="63"/>
      <c r="B163" s="63"/>
      <c r="C163" s="63"/>
      <c r="D163" s="63"/>
      <c r="E163" s="11"/>
      <c r="F163" s="63"/>
      <c r="G163" s="63"/>
      <c r="H163" s="63"/>
      <c r="I163" s="63"/>
    </row>
    <row r="164" spans="1:9" x14ac:dyDescent="0.2">
      <c r="A164" s="63"/>
      <c r="B164" s="63"/>
      <c r="C164" s="63"/>
      <c r="D164" s="63"/>
      <c r="E164" s="11"/>
      <c r="F164" s="63"/>
      <c r="G164" s="63"/>
      <c r="H164" s="63"/>
      <c r="I164" s="63"/>
    </row>
    <row r="165" spans="1:9" x14ac:dyDescent="0.2">
      <c r="A165" s="63"/>
      <c r="B165" s="63"/>
      <c r="C165" s="63"/>
      <c r="D165" s="63"/>
      <c r="E165" s="11"/>
      <c r="F165" s="63"/>
      <c r="G165" s="63"/>
      <c r="H165" s="63"/>
      <c r="I165" s="63"/>
    </row>
    <row r="166" spans="1:9" x14ac:dyDescent="0.2">
      <c r="A166" s="63"/>
      <c r="B166" s="63"/>
      <c r="C166" s="63"/>
      <c r="D166" s="63"/>
      <c r="E166" s="11"/>
      <c r="F166" s="63"/>
      <c r="G166" s="63"/>
      <c r="H166" s="63"/>
      <c r="I166" s="63"/>
    </row>
    <row r="167" spans="1:9" x14ac:dyDescent="0.2">
      <c r="A167" s="63"/>
      <c r="B167" s="63"/>
      <c r="C167" s="63"/>
      <c r="D167" s="63"/>
      <c r="E167" s="11"/>
      <c r="F167" s="63"/>
      <c r="G167" s="63"/>
      <c r="H167" s="63"/>
      <c r="I167" s="63"/>
    </row>
    <row r="168" spans="1:9" x14ac:dyDescent="0.2">
      <c r="A168" s="63"/>
      <c r="B168" s="63"/>
      <c r="C168" s="63"/>
      <c r="D168" s="63"/>
      <c r="E168" s="11"/>
      <c r="F168" s="63"/>
      <c r="G168" s="63"/>
      <c r="H168" s="63"/>
      <c r="I168" s="63"/>
    </row>
    <row r="169" spans="1:9" x14ac:dyDescent="0.2">
      <c r="A169" s="63"/>
      <c r="B169" s="63"/>
      <c r="C169" s="63"/>
      <c r="D169" s="63"/>
      <c r="E169" s="11"/>
      <c r="F169" s="63"/>
      <c r="G169" s="63"/>
      <c r="H169" s="63"/>
      <c r="I169" s="63"/>
    </row>
    <row r="170" spans="1:9" x14ac:dyDescent="0.2">
      <c r="A170" s="63"/>
      <c r="B170" s="63"/>
      <c r="C170" s="63"/>
      <c r="D170" s="63"/>
      <c r="E170" s="11"/>
      <c r="F170" s="63"/>
      <c r="G170" s="63"/>
      <c r="H170" s="63"/>
      <c r="I170" s="63"/>
    </row>
    <row r="171" spans="1:9" x14ac:dyDescent="0.2">
      <c r="A171" s="63"/>
      <c r="B171" s="63"/>
      <c r="C171" s="63"/>
      <c r="D171" s="63"/>
      <c r="E171" s="11"/>
      <c r="F171" s="63"/>
      <c r="G171" s="63"/>
      <c r="H171" s="63"/>
      <c r="I171" s="63"/>
    </row>
    <row r="172" spans="1:9" x14ac:dyDescent="0.2">
      <c r="A172" s="63"/>
      <c r="B172" s="63"/>
      <c r="C172" s="63"/>
      <c r="D172" s="63"/>
      <c r="E172" s="11"/>
      <c r="F172" s="63"/>
      <c r="G172" s="63"/>
      <c r="H172" s="63"/>
      <c r="I172" s="63"/>
    </row>
    <row r="173" spans="1:9" x14ac:dyDescent="0.2">
      <c r="A173" s="63"/>
      <c r="B173" s="63"/>
      <c r="C173" s="63"/>
      <c r="D173" s="63"/>
      <c r="E173" s="11"/>
      <c r="F173" s="63"/>
      <c r="G173" s="63"/>
      <c r="H173" s="63"/>
      <c r="I173" s="63"/>
    </row>
    <row r="174" spans="1:9" x14ac:dyDescent="0.2">
      <c r="A174" s="63"/>
      <c r="B174" s="63"/>
      <c r="C174" s="63"/>
      <c r="D174" s="63"/>
      <c r="E174" s="11"/>
      <c r="F174" s="63"/>
      <c r="G174" s="63"/>
      <c r="H174" s="63"/>
      <c r="I174" s="63"/>
    </row>
    <row r="175" spans="1:9" x14ac:dyDescent="0.2">
      <c r="A175" s="63"/>
      <c r="B175" s="63"/>
      <c r="C175" s="63"/>
      <c r="D175" s="63"/>
      <c r="E175" s="11"/>
      <c r="G175" s="63"/>
      <c r="H175" s="63"/>
      <c r="I175" s="63"/>
    </row>
    <row r="176" spans="1:9" x14ac:dyDescent="0.2">
      <c r="A176" s="63"/>
      <c r="B176" s="63"/>
      <c r="C176" s="63"/>
      <c r="D176" s="63"/>
      <c r="E176" s="11"/>
      <c r="G176" s="63"/>
      <c r="H176" s="63"/>
      <c r="I176" s="63"/>
    </row>
    <row r="177" spans="1:9" x14ac:dyDescent="0.2">
      <c r="A177" s="63"/>
      <c r="B177" s="63"/>
      <c r="C177" s="63"/>
      <c r="D177" s="63"/>
      <c r="E177" s="11"/>
      <c r="G177" s="63"/>
      <c r="H177" s="63"/>
      <c r="I177" s="63"/>
    </row>
    <row r="178" spans="1:9" x14ac:dyDescent="0.2">
      <c r="A178" s="63"/>
      <c r="B178" s="63"/>
      <c r="C178" s="63"/>
      <c r="D178" s="63"/>
      <c r="E178" s="11"/>
      <c r="G178" s="63"/>
      <c r="H178" s="63"/>
      <c r="I178" s="63"/>
    </row>
    <row r="179" spans="1:9" x14ac:dyDescent="0.2">
      <c r="A179" s="63"/>
      <c r="B179" s="63"/>
      <c r="C179" s="63"/>
      <c r="D179" s="63"/>
      <c r="E179" s="11"/>
      <c r="G179" s="63"/>
      <c r="H179" s="63"/>
      <c r="I179" s="63"/>
    </row>
    <row r="180" spans="1:9" x14ac:dyDescent="0.2">
      <c r="A180" s="63"/>
      <c r="B180" s="63"/>
      <c r="C180" s="63"/>
      <c r="D180" s="63"/>
      <c r="E180" s="11"/>
      <c r="G180" s="63"/>
      <c r="H180" s="63"/>
      <c r="I180" s="63"/>
    </row>
    <row r="181" spans="1:9" x14ac:dyDescent="0.2">
      <c r="A181" s="63"/>
      <c r="B181" s="63"/>
      <c r="C181" s="63"/>
      <c r="D181" s="63"/>
      <c r="E181" s="11"/>
      <c r="G181" s="63"/>
      <c r="H181" s="63"/>
      <c r="I181" s="63"/>
    </row>
    <row r="182" spans="1:9" x14ac:dyDescent="0.2">
      <c r="A182" s="63"/>
      <c r="B182" s="63"/>
      <c r="C182" s="63"/>
      <c r="D182" s="63"/>
      <c r="E182" s="11"/>
      <c r="G182" s="63"/>
      <c r="H182" s="63"/>
      <c r="I182" s="63"/>
    </row>
    <row r="183" spans="1:9" x14ac:dyDescent="0.2">
      <c r="A183" s="63"/>
      <c r="B183" s="63"/>
      <c r="C183" s="63"/>
      <c r="D183" s="63"/>
      <c r="E183" s="11"/>
      <c r="G183" s="63"/>
      <c r="H183" s="63"/>
      <c r="I183" s="63"/>
    </row>
    <row r="184" spans="1:9" x14ac:dyDescent="0.2">
      <c r="A184" s="63"/>
      <c r="B184" s="63"/>
      <c r="C184" s="63"/>
      <c r="D184" s="63"/>
      <c r="E184" s="11"/>
      <c r="G184" s="63"/>
      <c r="H184" s="63"/>
      <c r="I184" s="63"/>
    </row>
    <row r="185" spans="1:9" x14ac:dyDescent="0.2">
      <c r="A185" s="63"/>
      <c r="B185" s="63"/>
      <c r="C185" s="63"/>
      <c r="D185" s="63"/>
      <c r="E185" s="11"/>
      <c r="G185" s="63"/>
      <c r="H185" s="63"/>
      <c r="I185" s="63"/>
    </row>
    <row r="186" spans="1:9" x14ac:dyDescent="0.2">
      <c r="A186" s="63"/>
      <c r="B186" s="63"/>
      <c r="C186" s="63"/>
      <c r="D186" s="63"/>
      <c r="E186" s="11"/>
      <c r="G186" s="63"/>
      <c r="H186" s="63"/>
      <c r="I186" s="63"/>
    </row>
    <row r="187" spans="1:9" x14ac:dyDescent="0.2">
      <c r="A187" s="63"/>
      <c r="B187" s="63"/>
      <c r="C187" s="63"/>
      <c r="D187" s="63"/>
      <c r="E187" s="11"/>
      <c r="G187" s="63"/>
      <c r="H187" s="63"/>
      <c r="I187" s="63"/>
    </row>
    <row r="188" spans="1:9" x14ac:dyDescent="0.2">
      <c r="A188" s="63"/>
      <c r="B188" s="63"/>
      <c r="C188" s="63"/>
      <c r="D188" s="63"/>
      <c r="E188" s="11"/>
      <c r="G188" s="63"/>
      <c r="H188" s="63"/>
      <c r="I188" s="63"/>
    </row>
    <row r="189" spans="1:9" x14ac:dyDescent="0.2">
      <c r="A189" s="63"/>
      <c r="B189" s="63"/>
      <c r="C189" s="63"/>
      <c r="D189" s="63"/>
      <c r="E189" s="11"/>
      <c r="G189" s="63"/>
      <c r="H189" s="63"/>
      <c r="I189" s="63"/>
    </row>
    <row r="190" spans="1:9" x14ac:dyDescent="0.2">
      <c r="A190" s="63"/>
      <c r="B190" s="63"/>
      <c r="C190" s="63"/>
      <c r="D190" s="63"/>
      <c r="E190" s="11"/>
      <c r="G190" s="63"/>
      <c r="H190" s="63"/>
      <c r="I190" s="63"/>
    </row>
    <row r="191" spans="1:9" x14ac:dyDescent="0.2">
      <c r="A191" s="63"/>
      <c r="B191" s="63"/>
      <c r="C191" s="63"/>
      <c r="D191" s="63"/>
      <c r="E191" s="11"/>
      <c r="G191" s="63"/>
      <c r="H191" s="63"/>
      <c r="I191" s="63"/>
    </row>
    <row r="192" spans="1:9" x14ac:dyDescent="0.2">
      <c r="A192" s="63"/>
      <c r="B192" s="63"/>
      <c r="C192" s="63"/>
      <c r="D192" s="63"/>
      <c r="E192" s="11"/>
      <c r="G192" s="63"/>
      <c r="H192" s="63"/>
      <c r="I192" s="63"/>
    </row>
    <row r="193" spans="1:9" x14ac:dyDescent="0.2">
      <c r="A193" s="63"/>
      <c r="B193" s="63"/>
      <c r="C193" s="63"/>
      <c r="D193" s="63"/>
      <c r="E193" s="11"/>
      <c r="G193" s="63"/>
      <c r="H193" s="63"/>
      <c r="I193" s="63"/>
    </row>
    <row r="194" spans="1:9" x14ac:dyDescent="0.2">
      <c r="A194" s="63"/>
      <c r="B194" s="63"/>
      <c r="C194" s="63"/>
      <c r="D194" s="63"/>
      <c r="E194" s="11"/>
      <c r="G194" s="63"/>
      <c r="H194" s="63"/>
      <c r="I194" s="63"/>
    </row>
    <row r="195" spans="1:9" x14ac:dyDescent="0.2">
      <c r="A195" s="63"/>
      <c r="B195" s="63"/>
      <c r="C195" s="63"/>
      <c r="D195" s="63"/>
      <c r="E195" s="11"/>
      <c r="G195" s="63"/>
      <c r="H195" s="63"/>
      <c r="I195" s="63"/>
    </row>
    <row r="196" spans="1:9" x14ac:dyDescent="0.2">
      <c r="A196" s="63"/>
      <c r="B196" s="63"/>
      <c r="C196" s="63"/>
      <c r="D196" s="63"/>
      <c r="E196" s="11"/>
      <c r="G196" s="63"/>
      <c r="H196" s="63"/>
      <c r="I196" s="63"/>
    </row>
    <row r="197" spans="1:9" x14ac:dyDescent="0.2">
      <c r="A197" s="63"/>
      <c r="B197" s="63"/>
      <c r="C197" s="63"/>
      <c r="D197" s="63"/>
      <c r="E197" s="11"/>
      <c r="G197" s="63"/>
      <c r="H197" s="63"/>
      <c r="I197" s="63"/>
    </row>
    <row r="198" spans="1:9" x14ac:dyDescent="0.2">
      <c r="A198" s="63"/>
      <c r="B198" s="63"/>
      <c r="C198" s="63"/>
      <c r="D198" s="63"/>
      <c r="E198" s="11"/>
      <c r="G198" s="63"/>
      <c r="H198" s="63"/>
      <c r="I198" s="63"/>
    </row>
    <row r="199" spans="1:9" x14ac:dyDescent="0.2">
      <c r="A199" s="63"/>
      <c r="B199" s="63"/>
      <c r="C199" s="63"/>
      <c r="D199" s="63"/>
      <c r="E199" s="11"/>
      <c r="G199" s="63"/>
      <c r="H199" s="63"/>
      <c r="I199" s="63"/>
    </row>
    <row r="200" spans="1:9" x14ac:dyDescent="0.2">
      <c r="A200" s="63"/>
      <c r="B200" s="63"/>
      <c r="C200" s="63"/>
      <c r="D200" s="63"/>
      <c r="E200" s="11"/>
      <c r="G200" s="63"/>
      <c r="H200" s="63"/>
      <c r="I200" s="63"/>
    </row>
    <row r="201" spans="1:9" x14ac:dyDescent="0.2">
      <c r="A201" s="63"/>
      <c r="B201" s="63"/>
      <c r="C201" s="63"/>
      <c r="D201" s="63"/>
      <c r="E201" s="11"/>
      <c r="G201" s="63"/>
      <c r="H201" s="63"/>
      <c r="I201" s="63"/>
    </row>
    <row r="202" spans="1:9" x14ac:dyDescent="0.2">
      <c r="A202" s="63"/>
      <c r="B202" s="63"/>
      <c r="C202" s="63"/>
      <c r="D202" s="63"/>
      <c r="E202" s="11"/>
      <c r="G202" s="63"/>
      <c r="H202" s="63"/>
      <c r="I202" s="63"/>
    </row>
    <row r="203" spans="1:9" x14ac:dyDescent="0.2">
      <c r="A203" s="63"/>
      <c r="B203" s="63"/>
      <c r="C203" s="63"/>
      <c r="D203" s="63"/>
      <c r="E203" s="11"/>
      <c r="G203" s="63"/>
      <c r="H203" s="63"/>
      <c r="I203" s="63"/>
    </row>
    <row r="204" spans="1:9" x14ac:dyDescent="0.2">
      <c r="A204" s="63"/>
      <c r="B204" s="63"/>
      <c r="C204" s="63"/>
      <c r="D204" s="63"/>
      <c r="E204" s="11"/>
      <c r="G204" s="63"/>
      <c r="H204" s="63"/>
      <c r="I204" s="63"/>
    </row>
    <row r="205" spans="1:9" x14ac:dyDescent="0.2">
      <c r="A205" s="63"/>
      <c r="B205" s="63"/>
      <c r="C205" s="63"/>
      <c r="D205" s="63"/>
      <c r="E205" s="11"/>
      <c r="G205" s="63"/>
      <c r="H205" s="63"/>
      <c r="I205" s="63"/>
    </row>
    <row r="206" spans="1:9" x14ac:dyDescent="0.2">
      <c r="A206" s="63"/>
      <c r="B206" s="63"/>
      <c r="C206" s="63"/>
      <c r="D206" s="63"/>
      <c r="E206" s="11"/>
      <c r="G206" s="63"/>
      <c r="H206" s="63"/>
      <c r="I206" s="63"/>
    </row>
    <row r="207" spans="1:9" x14ac:dyDescent="0.2">
      <c r="A207" s="63"/>
      <c r="B207" s="63"/>
      <c r="C207" s="63"/>
      <c r="D207" s="63"/>
      <c r="E207" s="11"/>
      <c r="G207" s="63"/>
      <c r="H207" s="63"/>
      <c r="I207" s="63"/>
    </row>
    <row r="208" spans="1:9" x14ac:dyDescent="0.2">
      <c r="A208" s="63"/>
      <c r="B208" s="63"/>
      <c r="C208" s="63"/>
      <c r="D208" s="63"/>
      <c r="E208" s="11"/>
      <c r="G208" s="63"/>
      <c r="H208" s="63"/>
      <c r="I208" s="63"/>
    </row>
    <row r="209" spans="1:9" x14ac:dyDescent="0.2">
      <c r="A209" s="63"/>
      <c r="B209" s="63"/>
      <c r="C209" s="63"/>
      <c r="D209" s="63"/>
      <c r="E209" s="11"/>
      <c r="G209" s="63"/>
      <c r="H209" s="63"/>
      <c r="I209" s="63"/>
    </row>
    <row r="210" spans="1:9" x14ac:dyDescent="0.2">
      <c r="A210" s="63"/>
      <c r="B210" s="63"/>
      <c r="C210" s="63"/>
      <c r="D210" s="63"/>
      <c r="E210" s="11"/>
      <c r="G210" s="63"/>
      <c r="H210" s="63"/>
      <c r="I210" s="63"/>
    </row>
    <row r="211" spans="1:9" x14ac:dyDescent="0.2">
      <c r="A211" s="63"/>
      <c r="B211" s="63"/>
      <c r="C211" s="63"/>
      <c r="D211" s="63"/>
      <c r="E211" s="11"/>
      <c r="G211" s="63"/>
      <c r="H211" s="63"/>
      <c r="I211" s="63"/>
    </row>
    <row r="212" spans="1:9" x14ac:dyDescent="0.2">
      <c r="A212" s="63"/>
      <c r="B212" s="63"/>
      <c r="C212" s="63"/>
      <c r="D212" s="63"/>
      <c r="E212" s="11"/>
      <c r="G212" s="63"/>
      <c r="H212" s="63"/>
      <c r="I212" s="63"/>
    </row>
    <row r="213" spans="1:9" x14ac:dyDescent="0.2">
      <c r="A213" s="63"/>
      <c r="B213" s="63"/>
      <c r="C213" s="63"/>
      <c r="D213" s="63"/>
      <c r="E213" s="11"/>
      <c r="G213" s="63"/>
      <c r="H213" s="63"/>
      <c r="I213" s="63"/>
    </row>
    <row r="214" spans="1:9" x14ac:dyDescent="0.2">
      <c r="A214" s="63"/>
      <c r="B214" s="63"/>
      <c r="C214" s="63"/>
      <c r="D214" s="63"/>
      <c r="E214" s="11"/>
      <c r="G214" s="63"/>
      <c r="H214" s="63"/>
      <c r="I214" s="63"/>
    </row>
    <row r="215" spans="1:9" x14ac:dyDescent="0.2">
      <c r="A215" s="63"/>
      <c r="B215" s="63"/>
      <c r="C215" s="63"/>
      <c r="D215" s="63"/>
      <c r="E215" s="11"/>
      <c r="G215" s="63"/>
      <c r="H215" s="63"/>
      <c r="I215" s="63"/>
    </row>
    <row r="216" spans="1:9" x14ac:dyDescent="0.2">
      <c r="A216" s="63"/>
      <c r="B216" s="63"/>
      <c r="C216" s="63"/>
      <c r="D216" s="63"/>
      <c r="E216" s="11"/>
      <c r="G216" s="63"/>
      <c r="H216" s="63"/>
      <c r="I216" s="63"/>
    </row>
    <row r="217" spans="1:9" x14ac:dyDescent="0.2">
      <c r="A217" s="63"/>
      <c r="B217" s="63"/>
      <c r="C217" s="63"/>
      <c r="D217" s="63"/>
      <c r="E217" s="11"/>
      <c r="G217" s="63"/>
      <c r="H217" s="63"/>
      <c r="I217" s="63"/>
    </row>
    <row r="218" spans="1:9" x14ac:dyDescent="0.2">
      <c r="A218" s="63"/>
      <c r="B218" s="63"/>
      <c r="C218" s="63"/>
      <c r="D218" s="63"/>
      <c r="E218" s="11"/>
      <c r="G218" s="63"/>
      <c r="H218" s="63"/>
      <c r="I218" s="63"/>
    </row>
    <row r="219" spans="1:9" x14ac:dyDescent="0.2">
      <c r="A219" s="63"/>
      <c r="B219" s="63"/>
      <c r="C219" s="63"/>
      <c r="D219" s="63"/>
      <c r="E219" s="11"/>
      <c r="G219" s="63"/>
      <c r="H219" s="63"/>
      <c r="I219" s="63"/>
    </row>
    <row r="220" spans="1:9" x14ac:dyDescent="0.2">
      <c r="A220" s="63"/>
      <c r="B220" s="63"/>
      <c r="C220" s="63"/>
      <c r="D220" s="63"/>
      <c r="E220" s="11"/>
      <c r="G220" s="63"/>
      <c r="H220" s="63"/>
      <c r="I220" s="63"/>
    </row>
    <row r="221" spans="1:9" x14ac:dyDescent="0.2">
      <c r="A221" s="63"/>
      <c r="B221" s="63"/>
      <c r="C221" s="63"/>
      <c r="D221" s="63"/>
      <c r="E221" s="11"/>
      <c r="G221" s="63"/>
      <c r="H221" s="63"/>
      <c r="I221" s="63"/>
    </row>
    <row r="222" spans="1:9" x14ac:dyDescent="0.2">
      <c r="A222" s="63"/>
      <c r="B222" s="63"/>
      <c r="C222" s="63"/>
      <c r="D222" s="63"/>
      <c r="E222" s="11"/>
      <c r="G222" s="63"/>
      <c r="H222" s="63"/>
      <c r="I222" s="63"/>
    </row>
    <row r="223" spans="1:9" x14ac:dyDescent="0.2">
      <c r="A223" s="63"/>
      <c r="B223" s="63"/>
      <c r="C223" s="63"/>
      <c r="D223" s="63"/>
      <c r="E223" s="11"/>
      <c r="G223" s="63"/>
      <c r="H223" s="63"/>
      <c r="I223" s="63"/>
    </row>
    <row r="224" spans="1:9" x14ac:dyDescent="0.2">
      <c r="A224" s="63"/>
      <c r="B224" s="63"/>
      <c r="C224" s="63"/>
      <c r="D224" s="63"/>
      <c r="E224" s="11"/>
      <c r="G224" s="63"/>
      <c r="H224" s="63"/>
      <c r="I224" s="63"/>
    </row>
    <row r="225" spans="1:9" x14ac:dyDescent="0.2">
      <c r="A225" s="63"/>
      <c r="B225" s="63"/>
      <c r="C225" s="63"/>
      <c r="D225" s="63"/>
      <c r="E225" s="11"/>
      <c r="G225" s="63"/>
      <c r="H225" s="63"/>
      <c r="I225" s="63"/>
    </row>
    <row r="226" spans="1:9" x14ac:dyDescent="0.2">
      <c r="A226" s="63"/>
      <c r="B226" s="63"/>
      <c r="C226" s="63"/>
      <c r="D226" s="63"/>
      <c r="E226" s="11"/>
      <c r="G226" s="63"/>
      <c r="H226" s="63"/>
      <c r="I226" s="63"/>
    </row>
    <row r="227" spans="1:9" x14ac:dyDescent="0.2">
      <c r="A227" s="63"/>
      <c r="B227" s="63"/>
      <c r="C227" s="63"/>
      <c r="D227" s="63"/>
      <c r="E227" s="11"/>
      <c r="G227" s="63"/>
      <c r="H227" s="63"/>
      <c r="I227" s="63"/>
    </row>
    <row r="228" spans="1:9" x14ac:dyDescent="0.2">
      <c r="A228" s="63"/>
      <c r="B228" s="63"/>
      <c r="C228" s="63"/>
      <c r="D228" s="63"/>
      <c r="E228" s="11"/>
      <c r="G228" s="63"/>
      <c r="H228" s="63"/>
      <c r="I228" s="63"/>
    </row>
    <row r="229" spans="1:9" x14ac:dyDescent="0.2">
      <c r="A229" s="63"/>
      <c r="B229" s="63"/>
      <c r="C229" s="63"/>
      <c r="D229" s="63"/>
      <c r="E229" s="11"/>
      <c r="G229" s="63"/>
      <c r="H229" s="63"/>
      <c r="I229" s="63"/>
    </row>
    <row r="230" spans="1:9" x14ac:dyDescent="0.2">
      <c r="A230" s="63"/>
      <c r="B230" s="63"/>
      <c r="C230" s="63"/>
      <c r="D230" s="63"/>
      <c r="E230" s="11"/>
      <c r="G230" s="63"/>
      <c r="H230" s="63"/>
      <c r="I230" s="63"/>
    </row>
    <row r="231" spans="1:9" x14ac:dyDescent="0.2">
      <c r="A231" s="63"/>
      <c r="B231" s="63"/>
      <c r="C231" s="63"/>
      <c r="D231" s="63"/>
      <c r="E231" s="11"/>
      <c r="G231" s="63"/>
      <c r="H231" s="63"/>
      <c r="I231" s="63"/>
    </row>
    <row r="232" spans="1:9" x14ac:dyDescent="0.2">
      <c r="A232" s="63"/>
      <c r="B232" s="63"/>
      <c r="C232" s="63"/>
      <c r="D232" s="63"/>
      <c r="E232" s="11"/>
      <c r="G232" s="63"/>
      <c r="H232" s="63"/>
      <c r="I232" s="63"/>
    </row>
    <row r="233" spans="1:9" x14ac:dyDescent="0.2">
      <c r="A233" s="63"/>
      <c r="B233" s="63"/>
      <c r="C233" s="63"/>
      <c r="D233" s="63"/>
      <c r="E233" s="11"/>
      <c r="G233" s="63"/>
      <c r="H233" s="63"/>
      <c r="I233" s="63"/>
    </row>
    <row r="234" spans="1:9" x14ac:dyDescent="0.2">
      <c r="A234" s="63"/>
      <c r="B234" s="63"/>
      <c r="C234" s="63"/>
      <c r="D234" s="63"/>
      <c r="E234" s="11"/>
      <c r="G234" s="63"/>
      <c r="H234" s="63"/>
      <c r="I234" s="63"/>
    </row>
    <row r="235" spans="1:9" x14ac:dyDescent="0.2">
      <c r="A235" s="63"/>
      <c r="B235" s="63"/>
      <c r="C235" s="63"/>
      <c r="D235" s="63"/>
      <c r="E235" s="11"/>
      <c r="G235" s="63"/>
      <c r="H235" s="63"/>
      <c r="I235" s="63"/>
    </row>
    <row r="236" spans="1:9" x14ac:dyDescent="0.2">
      <c r="A236" s="63"/>
      <c r="B236" s="63"/>
      <c r="C236" s="63"/>
      <c r="D236" s="63"/>
      <c r="E236" s="11"/>
      <c r="G236" s="63"/>
      <c r="H236" s="63"/>
      <c r="I236" s="63"/>
    </row>
    <row r="237" spans="1:9" x14ac:dyDescent="0.2">
      <c r="A237" s="63"/>
      <c r="B237" s="63"/>
      <c r="C237" s="63"/>
      <c r="D237" s="63"/>
      <c r="E237" s="11"/>
      <c r="G237" s="63"/>
      <c r="H237" s="63"/>
      <c r="I237" s="63"/>
    </row>
    <row r="238" spans="1:9" x14ac:dyDescent="0.2">
      <c r="A238" s="63"/>
      <c r="B238" s="63"/>
      <c r="C238" s="63"/>
      <c r="D238" s="63"/>
      <c r="E238" s="11"/>
      <c r="G238" s="63"/>
      <c r="H238" s="63"/>
      <c r="I238" s="63"/>
    </row>
    <row r="239" spans="1:9" x14ac:dyDescent="0.2">
      <c r="A239" s="63"/>
      <c r="B239" s="63"/>
      <c r="C239" s="63"/>
      <c r="D239" s="63"/>
      <c r="E239" s="11"/>
      <c r="G239" s="63"/>
      <c r="H239" s="63"/>
      <c r="I239" s="63"/>
    </row>
    <row r="240" spans="1:9" x14ac:dyDescent="0.2">
      <c r="A240" s="63"/>
      <c r="B240" s="63"/>
      <c r="C240" s="63"/>
      <c r="D240" s="63"/>
      <c r="E240" s="11"/>
      <c r="G240" s="63"/>
      <c r="H240" s="63"/>
      <c r="I240" s="63"/>
    </row>
    <row r="241" spans="1:9" x14ac:dyDescent="0.2">
      <c r="A241" s="63"/>
      <c r="B241" s="63"/>
      <c r="C241" s="63"/>
      <c r="D241" s="63"/>
      <c r="E241" s="11"/>
      <c r="G241" s="63"/>
      <c r="H241" s="63"/>
      <c r="I241" s="63"/>
    </row>
    <row r="242" spans="1:9" x14ac:dyDescent="0.2">
      <c r="A242" s="63"/>
      <c r="B242" s="63"/>
      <c r="C242" s="63"/>
      <c r="D242" s="63"/>
      <c r="E242" s="11"/>
      <c r="G242" s="63"/>
      <c r="H242" s="63"/>
      <c r="I242" s="63"/>
    </row>
    <row r="243" spans="1:9" x14ac:dyDescent="0.2">
      <c r="A243" s="63"/>
      <c r="B243" s="63"/>
      <c r="C243" s="63"/>
      <c r="D243" s="63"/>
      <c r="E243" s="11"/>
      <c r="G243" s="63"/>
      <c r="H243" s="63"/>
      <c r="I243" s="63"/>
    </row>
    <row r="244" spans="1:9" x14ac:dyDescent="0.2">
      <c r="A244" s="63"/>
      <c r="B244" s="63"/>
      <c r="C244" s="63"/>
      <c r="D244" s="63"/>
      <c r="E244" s="11"/>
      <c r="G244" s="63"/>
      <c r="H244" s="63"/>
      <c r="I244" s="63"/>
    </row>
    <row r="245" spans="1:9" x14ac:dyDescent="0.2">
      <c r="A245" s="63"/>
      <c r="B245" s="63"/>
      <c r="C245" s="63"/>
      <c r="D245" s="63"/>
      <c r="E245" s="11"/>
      <c r="G245" s="63"/>
      <c r="H245" s="63"/>
      <c r="I245" s="63"/>
    </row>
    <row r="246" spans="1:9" x14ac:dyDescent="0.2">
      <c r="A246" s="63"/>
      <c r="B246" s="63"/>
      <c r="C246" s="63"/>
      <c r="D246" s="63"/>
      <c r="E246" s="11"/>
      <c r="G246" s="63"/>
      <c r="H246" s="63"/>
      <c r="I246" s="63"/>
    </row>
    <row r="247" spans="1:9" x14ac:dyDescent="0.2">
      <c r="A247" s="63"/>
      <c r="B247" s="63"/>
      <c r="C247" s="63"/>
      <c r="D247" s="63"/>
      <c r="E247" s="11"/>
      <c r="G247" s="63"/>
      <c r="H247" s="63"/>
      <c r="I247" s="63"/>
    </row>
    <row r="248" spans="1:9" x14ac:dyDescent="0.2">
      <c r="A248" s="63"/>
      <c r="B248" s="63"/>
      <c r="C248" s="63"/>
      <c r="D248" s="63"/>
      <c r="E248" s="11"/>
      <c r="G248" s="63"/>
      <c r="H248" s="63"/>
      <c r="I248" s="63"/>
    </row>
    <row r="249" spans="1:9" x14ac:dyDescent="0.2">
      <c r="A249" s="63"/>
      <c r="B249" s="63"/>
      <c r="C249" s="63"/>
      <c r="D249" s="63"/>
      <c r="E249" s="11"/>
      <c r="G249" s="63"/>
      <c r="H249" s="63"/>
      <c r="I249" s="63"/>
    </row>
    <row r="250" spans="1:9" x14ac:dyDescent="0.2">
      <c r="A250" s="63"/>
      <c r="B250" s="63"/>
      <c r="C250" s="63"/>
      <c r="D250" s="63"/>
      <c r="E250" s="11"/>
      <c r="G250" s="63"/>
      <c r="H250" s="63"/>
      <c r="I250" s="63"/>
    </row>
    <row r="251" spans="1:9" x14ac:dyDescent="0.2">
      <c r="A251" s="63"/>
      <c r="B251" s="63"/>
      <c r="C251" s="63"/>
      <c r="D251" s="63"/>
      <c r="E251" s="11"/>
      <c r="G251" s="63"/>
      <c r="H251" s="63"/>
      <c r="I251" s="63"/>
    </row>
    <row r="252" spans="1:9" x14ac:dyDescent="0.2">
      <c r="A252" s="63"/>
      <c r="B252" s="63"/>
      <c r="C252" s="63"/>
      <c r="D252" s="63"/>
      <c r="E252" s="11"/>
      <c r="G252" s="63"/>
      <c r="H252" s="63"/>
      <c r="I252" s="63"/>
    </row>
    <row r="253" spans="1:9" x14ac:dyDescent="0.2">
      <c r="A253" s="63"/>
      <c r="B253" s="63"/>
      <c r="C253" s="63"/>
      <c r="D253" s="63"/>
      <c r="E253" s="11"/>
      <c r="G253" s="63"/>
      <c r="H253" s="63"/>
      <c r="I253" s="63"/>
    </row>
    <row r="254" spans="1:9" x14ac:dyDescent="0.2">
      <c r="A254" s="63"/>
      <c r="B254" s="63"/>
      <c r="C254" s="63"/>
      <c r="D254" s="63"/>
      <c r="E254" s="11"/>
      <c r="G254" s="63"/>
      <c r="H254" s="63"/>
      <c r="I254" s="63"/>
    </row>
    <row r="255" spans="1:9" x14ac:dyDescent="0.2">
      <c r="A255" s="63"/>
      <c r="B255" s="63"/>
      <c r="C255" s="63"/>
      <c r="D255" s="63"/>
      <c r="E255" s="11"/>
      <c r="G255" s="63"/>
      <c r="H255" s="63"/>
      <c r="I255" s="63"/>
    </row>
    <row r="256" spans="1:9" x14ac:dyDescent="0.2">
      <c r="A256" s="63"/>
      <c r="B256" s="63"/>
      <c r="C256" s="63"/>
      <c r="D256" s="63"/>
      <c r="E256" s="11"/>
      <c r="G256" s="63"/>
      <c r="H256" s="63"/>
      <c r="I256" s="63"/>
    </row>
    <row r="257" spans="1:9" x14ac:dyDescent="0.2">
      <c r="A257" s="63"/>
      <c r="B257" s="63"/>
      <c r="C257" s="63"/>
      <c r="D257" s="63"/>
      <c r="E257" s="11"/>
      <c r="G257" s="63"/>
      <c r="H257" s="63"/>
      <c r="I257" s="63"/>
    </row>
    <row r="258" spans="1:9" x14ac:dyDescent="0.2">
      <c r="A258" s="63"/>
      <c r="B258" s="63"/>
      <c r="C258" s="63"/>
      <c r="D258" s="63"/>
      <c r="E258" s="11"/>
      <c r="G258" s="63"/>
      <c r="H258" s="63"/>
      <c r="I258" s="63"/>
    </row>
    <row r="259" spans="1:9" x14ac:dyDescent="0.2">
      <c r="A259" s="63"/>
      <c r="B259" s="63"/>
      <c r="C259" s="63"/>
      <c r="D259" s="63"/>
      <c r="E259" s="11"/>
      <c r="G259" s="63"/>
      <c r="H259" s="63"/>
      <c r="I259" s="63"/>
    </row>
    <row r="260" spans="1:9" x14ac:dyDescent="0.2">
      <c r="A260" s="63"/>
      <c r="B260" s="63"/>
      <c r="C260" s="63"/>
      <c r="D260" s="63"/>
      <c r="E260" s="11"/>
      <c r="G260" s="63"/>
      <c r="H260" s="63"/>
      <c r="I260" s="63"/>
    </row>
    <row r="261" spans="1:9" x14ac:dyDescent="0.2">
      <c r="A261" s="63"/>
      <c r="B261" s="63"/>
      <c r="C261" s="63"/>
      <c r="D261" s="63"/>
      <c r="E261" s="11"/>
      <c r="G261" s="63"/>
      <c r="H261" s="63"/>
      <c r="I261" s="63"/>
    </row>
    <row r="262" spans="1:9" x14ac:dyDescent="0.2">
      <c r="A262" s="63"/>
      <c r="B262" s="63"/>
      <c r="C262" s="63"/>
      <c r="D262" s="63"/>
      <c r="E262" s="11"/>
      <c r="G262" s="63"/>
      <c r="H262" s="63"/>
      <c r="I262" s="63"/>
    </row>
    <row r="263" spans="1:9" x14ac:dyDescent="0.2">
      <c r="A263" s="63"/>
      <c r="B263" s="63"/>
      <c r="C263" s="63"/>
      <c r="D263" s="63"/>
      <c r="E263" s="11"/>
      <c r="G263" s="63"/>
      <c r="H263" s="63"/>
      <c r="I263" s="63"/>
    </row>
    <row r="264" spans="1:9" x14ac:dyDescent="0.2">
      <c r="A264" s="63"/>
      <c r="B264" s="63"/>
      <c r="C264" s="63"/>
      <c r="D264" s="63"/>
      <c r="E264" s="11"/>
      <c r="G264" s="63"/>
      <c r="H264" s="63"/>
      <c r="I264" s="63"/>
    </row>
    <row r="265" spans="1:9" x14ac:dyDescent="0.2">
      <c r="A265" s="63"/>
      <c r="B265" s="63"/>
      <c r="C265" s="63"/>
      <c r="D265" s="63"/>
      <c r="E265" s="11"/>
      <c r="G265" s="63"/>
      <c r="H265" s="63"/>
      <c r="I265" s="63"/>
    </row>
    <row r="266" spans="1:9" x14ac:dyDescent="0.2">
      <c r="A266" s="63"/>
      <c r="B266" s="63"/>
      <c r="C266" s="63"/>
      <c r="D266" s="63"/>
      <c r="E266" s="11"/>
      <c r="G266" s="63"/>
      <c r="H266" s="63"/>
      <c r="I266" s="63"/>
    </row>
    <row r="267" spans="1:9" x14ac:dyDescent="0.2">
      <c r="A267" s="63"/>
      <c r="B267" s="63"/>
      <c r="C267" s="63"/>
      <c r="D267" s="63"/>
      <c r="E267" s="11"/>
      <c r="G267" s="63"/>
      <c r="H267" s="63"/>
      <c r="I267" s="63"/>
    </row>
    <row r="268" spans="1:9" x14ac:dyDescent="0.2">
      <c r="A268" s="63"/>
      <c r="B268" s="63"/>
      <c r="C268" s="63"/>
      <c r="D268" s="63"/>
      <c r="E268" s="11"/>
      <c r="G268" s="63"/>
      <c r="H268" s="63"/>
      <c r="I268" s="63"/>
    </row>
    <row r="269" spans="1:9" x14ac:dyDescent="0.2">
      <c r="A269" s="63"/>
      <c r="B269" s="63"/>
      <c r="C269" s="63"/>
      <c r="D269" s="63"/>
      <c r="E269" s="11"/>
      <c r="G269" s="63"/>
      <c r="H269" s="63"/>
      <c r="I269" s="63"/>
    </row>
    <row r="270" spans="1:9" x14ac:dyDescent="0.2">
      <c r="A270" s="63"/>
      <c r="B270" s="63"/>
      <c r="C270" s="63"/>
      <c r="D270" s="63"/>
      <c r="E270" s="11"/>
      <c r="G270" s="63"/>
      <c r="H270" s="63"/>
      <c r="I270" s="63"/>
    </row>
    <row r="271" spans="1:9" x14ac:dyDescent="0.2">
      <c r="A271" s="63"/>
      <c r="B271" s="63"/>
      <c r="C271" s="63"/>
      <c r="D271" s="63"/>
      <c r="E271" s="11"/>
      <c r="G271" s="63"/>
      <c r="H271" s="63"/>
      <c r="I271" s="63"/>
    </row>
    <row r="272" spans="1:9" x14ac:dyDescent="0.2">
      <c r="A272" s="63"/>
      <c r="B272" s="63"/>
      <c r="C272" s="63"/>
      <c r="D272" s="63"/>
      <c r="E272" s="11"/>
      <c r="G272" s="63"/>
      <c r="H272" s="63"/>
      <c r="I272" s="63"/>
    </row>
    <row r="273" spans="1:9" x14ac:dyDescent="0.2">
      <c r="A273" s="63"/>
      <c r="B273" s="63"/>
      <c r="C273" s="63"/>
      <c r="D273" s="63"/>
      <c r="E273" s="11"/>
      <c r="G273" s="63"/>
      <c r="H273" s="63"/>
      <c r="I273" s="63"/>
    </row>
    <row r="274" spans="1:9" x14ac:dyDescent="0.2">
      <c r="A274" s="63"/>
      <c r="B274" s="63"/>
      <c r="C274" s="63"/>
      <c r="D274" s="63"/>
      <c r="E274" s="11"/>
      <c r="G274" s="63"/>
      <c r="H274" s="63"/>
      <c r="I274" s="63"/>
    </row>
    <row r="275" spans="1:9" x14ac:dyDescent="0.2">
      <c r="A275" s="63"/>
      <c r="B275" s="63"/>
      <c r="C275" s="63"/>
      <c r="D275" s="63"/>
      <c r="E275" s="11"/>
      <c r="G275" s="63"/>
      <c r="H275" s="63"/>
      <c r="I275" s="63"/>
    </row>
    <row r="276" spans="1:9" x14ac:dyDescent="0.2">
      <c r="A276" s="63"/>
      <c r="B276" s="63"/>
      <c r="C276" s="63"/>
      <c r="D276" s="63"/>
      <c r="E276" s="11"/>
      <c r="G276" s="63"/>
      <c r="H276" s="63"/>
      <c r="I276" s="63"/>
    </row>
  </sheetData>
  <mergeCells count="4">
    <mergeCell ref="A1:F1"/>
    <mergeCell ref="A28:B28"/>
    <mergeCell ref="A29:B29"/>
    <mergeCell ref="A30:B30"/>
  </mergeCells>
  <conditionalFormatting sqref="E5:E18">
    <cfRule type="cellIs" dxfId="16" priority="1" stopIfTrue="1" operator="between">
      <formula>0.009</formula>
      <formula>-0.009</formula>
    </cfRule>
  </conditionalFormatting>
  <conditionalFormatting sqref="F2:F3 F18:F37">
    <cfRule type="cellIs" dxfId="15" priority="3" stopIfTrue="1" operator="between">
      <formula>0.009</formula>
      <formula>-0.009</formula>
    </cfRule>
  </conditionalFormatting>
  <conditionalFormatting sqref="F175:F65536">
    <cfRule type="cellIs" dxfId="14"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5"/>
  <sheetViews>
    <sheetView workbookViewId="0">
      <selection sqref="A1:G1"/>
    </sheetView>
  </sheetViews>
  <sheetFormatPr defaultColWidth="9.44140625" defaultRowHeight="10.199999999999999" x14ac:dyDescent="0.2"/>
  <cols>
    <col min="1" max="1" width="38.5546875" style="7" bestFit="1" customWidth="1"/>
    <col min="2" max="2" width="60" style="7" customWidth="1"/>
    <col min="3" max="3" width="15.44140625" style="7" bestFit="1" customWidth="1"/>
    <col min="4" max="4" width="14.5546875" style="7" bestFit="1" customWidth="1"/>
    <col min="5" max="5" width="26.33203125" style="10" customWidth="1"/>
    <col min="6" max="6" width="13.5546875" style="11" bestFit="1" customWidth="1"/>
    <col min="7" max="7" width="11" style="10" customWidth="1"/>
    <col min="8" max="8" width="9.44140625" style="7"/>
    <col min="9" max="9" width="9.44140625" style="7" customWidth="1"/>
    <col min="10" max="10" width="9" style="7" customWidth="1"/>
    <col min="11" max="13" width="9.44140625" style="7" customWidth="1"/>
    <col min="14" max="16384" width="9.44140625" style="7"/>
  </cols>
  <sheetData>
    <row r="1" spans="1:7" s="1" customFormat="1" ht="15" customHeight="1" x14ac:dyDescent="0.2">
      <c r="A1" s="105" t="s">
        <v>1525</v>
      </c>
      <c r="B1" s="106"/>
      <c r="C1" s="106"/>
      <c r="D1" s="106"/>
      <c r="E1" s="106"/>
      <c r="F1" s="106"/>
      <c r="G1" s="106"/>
    </row>
    <row r="2" spans="1:7" s="1" customFormat="1" ht="11.4" x14ac:dyDescent="0.2">
      <c r="A2" s="8" t="s">
        <v>7</v>
      </c>
      <c r="B2" s="7"/>
      <c r="C2" s="7"/>
      <c r="D2" s="7"/>
      <c r="E2" s="10"/>
      <c r="F2" s="11"/>
      <c r="G2" s="10"/>
    </row>
    <row r="3" spans="1:7" s="1" customFormat="1" ht="20.399999999999999" x14ac:dyDescent="0.2">
      <c r="A3" s="6" t="s">
        <v>2</v>
      </c>
      <c r="B3" s="6" t="s">
        <v>0</v>
      </c>
      <c r="C3" s="13" t="s">
        <v>1124</v>
      </c>
      <c r="D3" s="13" t="s">
        <v>1</v>
      </c>
      <c r="E3" s="52" t="s">
        <v>6</v>
      </c>
      <c r="F3" s="12" t="s">
        <v>3</v>
      </c>
      <c r="G3" s="12" t="s">
        <v>5</v>
      </c>
    </row>
    <row r="4" spans="1:7" s="1" customFormat="1" ht="27" customHeight="1" x14ac:dyDescent="0.2">
      <c r="A4" s="16" t="s">
        <v>20</v>
      </c>
      <c r="B4" s="17"/>
      <c r="C4" s="17"/>
      <c r="D4" s="17"/>
      <c r="E4" s="94"/>
      <c r="F4" s="19"/>
      <c r="G4" s="18"/>
    </row>
    <row r="5" spans="1:7" x14ac:dyDescent="0.2">
      <c r="A5" s="20" t="s">
        <v>21</v>
      </c>
      <c r="B5" s="21"/>
      <c r="C5" s="21"/>
      <c r="D5" s="21"/>
      <c r="E5" s="22"/>
      <c r="F5" s="23"/>
      <c r="G5" s="22"/>
    </row>
    <row r="6" spans="1:7" x14ac:dyDescent="0.2">
      <c r="A6" s="21" t="s">
        <v>1526</v>
      </c>
      <c r="B6" s="21" t="s">
        <v>1527</v>
      </c>
      <c r="C6" s="56" t="s">
        <v>1528</v>
      </c>
      <c r="D6" s="24">
        <v>682</v>
      </c>
      <c r="E6" s="22">
        <v>0</v>
      </c>
      <c r="F6" s="23">
        <v>100</v>
      </c>
      <c r="G6" s="22">
        <v>0</v>
      </c>
    </row>
    <row r="7" spans="1:7" x14ac:dyDescent="0.2">
      <c r="A7" s="20" t="s">
        <v>30</v>
      </c>
      <c r="B7" s="20"/>
      <c r="C7" s="20"/>
      <c r="D7" s="20"/>
      <c r="E7" s="25">
        <v>0</v>
      </c>
      <c r="F7" s="26">
        <v>100</v>
      </c>
      <c r="G7" s="25"/>
    </row>
    <row r="8" spans="1:7" x14ac:dyDescent="0.2">
      <c r="A8" s="21"/>
      <c r="B8" s="21"/>
      <c r="C8" s="21"/>
      <c r="D8" s="21"/>
      <c r="E8" s="22"/>
      <c r="F8" s="23"/>
      <c r="G8" s="22"/>
    </row>
    <row r="9" spans="1:7" x14ac:dyDescent="0.2">
      <c r="A9" s="20" t="s">
        <v>42</v>
      </c>
      <c r="B9" s="20"/>
      <c r="C9" s="20"/>
      <c r="D9" s="20"/>
      <c r="E9" s="25">
        <v>0</v>
      </c>
      <c r="F9" s="26">
        <v>100</v>
      </c>
      <c r="G9" s="25"/>
    </row>
    <row r="10" spans="1:7" x14ac:dyDescent="0.2">
      <c r="A10" s="20"/>
      <c r="B10" s="20"/>
      <c r="C10" s="20"/>
      <c r="D10" s="20"/>
      <c r="E10" s="25"/>
      <c r="F10" s="26"/>
      <c r="G10" s="25"/>
    </row>
    <row r="11" spans="1:7" x14ac:dyDescent="0.2">
      <c r="A11" s="20" t="s">
        <v>44</v>
      </c>
      <c r="B11" s="20"/>
      <c r="C11" s="20"/>
      <c r="D11" s="20"/>
      <c r="E11" s="95">
        <v>0</v>
      </c>
      <c r="F11" s="95">
        <v>0</v>
      </c>
      <c r="G11" s="25"/>
    </row>
    <row r="12" spans="1:7" x14ac:dyDescent="0.2">
      <c r="A12" s="20"/>
      <c r="B12" s="20"/>
      <c r="C12" s="20"/>
      <c r="D12" s="20"/>
      <c r="E12" s="25"/>
      <c r="F12" s="26"/>
      <c r="G12" s="25"/>
    </row>
    <row r="13" spans="1:7" x14ac:dyDescent="0.2">
      <c r="A13" s="27" t="s">
        <v>43</v>
      </c>
      <c r="B13" s="27"/>
      <c r="C13" s="27"/>
      <c r="D13" s="27"/>
      <c r="E13" s="28">
        <v>0</v>
      </c>
      <c r="F13" s="29">
        <v>100</v>
      </c>
      <c r="G13" s="28"/>
    </row>
    <row r="15" spans="1:7" x14ac:dyDescent="0.2">
      <c r="A15" s="14" t="s">
        <v>46</v>
      </c>
    </row>
    <row r="16" spans="1:7" x14ac:dyDescent="0.2">
      <c r="A16" s="14" t="s">
        <v>1529</v>
      </c>
    </row>
    <row r="17" spans="1:7" ht="23.25" customHeight="1" x14ac:dyDescent="0.2">
      <c r="A17" s="111" t="s">
        <v>1530</v>
      </c>
      <c r="B17" s="111"/>
      <c r="C17" s="111"/>
      <c r="D17" s="111"/>
      <c r="E17" s="111"/>
      <c r="F17" s="111"/>
      <c r="G17" s="111"/>
    </row>
    <row r="19" spans="1:7" x14ac:dyDescent="0.2">
      <c r="A19" s="14" t="s">
        <v>47</v>
      </c>
    </row>
    <row r="20" spans="1:7" x14ac:dyDescent="0.2">
      <c r="A20" s="14" t="s">
        <v>48</v>
      </c>
    </row>
    <row r="21" spans="1:7" x14ac:dyDescent="0.2">
      <c r="A21" s="14" t="s">
        <v>49</v>
      </c>
      <c r="B21" s="14"/>
      <c r="C21" s="30" t="s">
        <v>51</v>
      </c>
      <c r="D21" s="14" t="s">
        <v>50</v>
      </c>
    </row>
    <row r="22" spans="1:7" x14ac:dyDescent="0.2">
      <c r="A22" s="7" t="s">
        <v>52</v>
      </c>
      <c r="C22" s="31">
        <v>0</v>
      </c>
      <c r="D22" s="31">
        <v>0</v>
      </c>
    </row>
    <row r="23" spans="1:7" x14ac:dyDescent="0.2">
      <c r="A23" s="7" t="s">
        <v>53</v>
      </c>
      <c r="C23" s="31">
        <v>0</v>
      </c>
      <c r="D23" s="31">
        <v>0</v>
      </c>
    </row>
    <row r="24" spans="1:7" x14ac:dyDescent="0.2">
      <c r="A24" s="7" t="s">
        <v>54</v>
      </c>
      <c r="C24" s="31">
        <v>0</v>
      </c>
      <c r="D24" s="31">
        <v>0</v>
      </c>
    </row>
    <row r="25" spans="1:7" x14ac:dyDescent="0.2">
      <c r="A25" s="7" t="s">
        <v>55</v>
      </c>
      <c r="C25" s="31">
        <v>0</v>
      </c>
      <c r="D25" s="31">
        <v>0</v>
      </c>
    </row>
    <row r="26" spans="1:7" x14ac:dyDescent="0.2">
      <c r="C26" s="31"/>
      <c r="D26" s="31"/>
    </row>
    <row r="27" spans="1:7" ht="12.6" customHeight="1" x14ac:dyDescent="0.2">
      <c r="A27" s="7" t="s">
        <v>60</v>
      </c>
    </row>
    <row r="29" spans="1:7" ht="14.4" x14ac:dyDescent="0.3">
      <c r="A29" s="112" t="s">
        <v>1552</v>
      </c>
      <c r="B29" s="113"/>
      <c r="C29" s="113"/>
      <c r="D29" s="30" t="s">
        <v>63</v>
      </c>
    </row>
    <row r="31" spans="1:7" ht="14.4" x14ac:dyDescent="0.3">
      <c r="A31" s="14" t="s">
        <v>1531</v>
      </c>
      <c r="B31"/>
      <c r="C31"/>
    </row>
    <row r="33" spans="1:9" ht="46.5" customHeight="1" x14ac:dyDescent="0.2"/>
    <row r="35" spans="1:9" ht="24.75" customHeight="1" x14ac:dyDescent="0.2"/>
    <row r="37" spans="1:9" s="1" customFormat="1" ht="11.4" x14ac:dyDescent="0.2">
      <c r="A37" s="7"/>
      <c r="B37" s="7"/>
      <c r="C37" s="7"/>
      <c r="D37" s="7"/>
      <c r="E37" s="10"/>
      <c r="F37" s="11"/>
      <c r="G37" s="10"/>
    </row>
    <row r="39" spans="1:9" s="1" customFormat="1" ht="11.4" x14ac:dyDescent="0.2">
      <c r="A39" s="7"/>
      <c r="B39" s="7"/>
      <c r="C39" s="7"/>
      <c r="D39" s="7"/>
      <c r="E39" s="10"/>
      <c r="F39" s="11"/>
      <c r="G39" s="10"/>
    </row>
    <row r="43" spans="1:9" x14ac:dyDescent="0.2">
      <c r="H43" s="14"/>
      <c r="I43" s="14"/>
    </row>
    <row r="45" spans="1:9" x14ac:dyDescent="0.2">
      <c r="H45" s="14"/>
      <c r="I45" s="14"/>
    </row>
    <row r="46" spans="1:9" x14ac:dyDescent="0.2">
      <c r="H46" s="14"/>
      <c r="I46" s="14"/>
    </row>
    <row r="47" spans="1:9" x14ac:dyDescent="0.2">
      <c r="H47" s="14"/>
      <c r="I47" s="14"/>
    </row>
    <row r="48" spans="1:9" x14ac:dyDescent="0.2">
      <c r="H48" s="14"/>
      <c r="I48" s="14"/>
    </row>
    <row r="49" spans="8:9" x14ac:dyDescent="0.2">
      <c r="H49" s="14"/>
      <c r="I49" s="14"/>
    </row>
    <row r="53" spans="8:9" ht="25.5" customHeight="1" x14ac:dyDescent="0.2"/>
    <row r="65" spans="1:9" s="10" customFormat="1" ht="15.75" customHeight="1" x14ac:dyDescent="0.2">
      <c r="A65" s="7"/>
      <c r="B65" s="7"/>
      <c r="C65" s="7"/>
      <c r="D65" s="7"/>
      <c r="F65" s="11"/>
      <c r="H65" s="7"/>
      <c r="I65" s="7"/>
    </row>
  </sheetData>
  <mergeCells count="3">
    <mergeCell ref="A1:G1"/>
    <mergeCell ref="A17:G17"/>
    <mergeCell ref="A29:C29"/>
  </mergeCells>
  <conditionalFormatting sqref="F2 F18:F65435">
    <cfRule type="cellIs" dxfId="13" priority="3" stopIfTrue="1" operator="between">
      <formula>0.009</formula>
      <formula>-0.009</formula>
    </cfRule>
  </conditionalFormatting>
  <conditionalFormatting sqref="F4:F10">
    <cfRule type="cellIs" dxfId="12" priority="2" stopIfTrue="1" operator="between">
      <formula>0.009</formula>
      <formula>-0.009</formula>
    </cfRule>
  </conditionalFormatting>
  <conditionalFormatting sqref="F12:F16">
    <cfRule type="cellIs" dxfId="1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96"/>
  <sheetViews>
    <sheetView workbookViewId="0">
      <selection sqref="A1:G1"/>
    </sheetView>
  </sheetViews>
  <sheetFormatPr defaultColWidth="9.44140625" defaultRowHeight="10.199999999999999" x14ac:dyDescent="0.2"/>
  <cols>
    <col min="1" max="1" width="38.5546875" style="7" bestFit="1" customWidth="1"/>
    <col min="2" max="2" width="48.5546875" style="7" bestFit="1" customWidth="1"/>
    <col min="3" max="4" width="15.44140625" style="7" bestFit="1" customWidth="1"/>
    <col min="5" max="5" width="26.33203125" style="10" customWidth="1"/>
    <col min="6" max="6" width="14.5546875" style="11" bestFit="1" customWidth="1"/>
    <col min="7" max="7" width="8.5546875" style="10" customWidth="1"/>
    <col min="8" max="16384" width="9.44140625" style="7"/>
  </cols>
  <sheetData>
    <row r="1" spans="1:9" s="1" customFormat="1" ht="13.8" x14ac:dyDescent="0.2">
      <c r="A1" s="105" t="s">
        <v>1532</v>
      </c>
      <c r="B1" s="106"/>
      <c r="C1" s="106"/>
      <c r="D1" s="106"/>
      <c r="E1" s="106"/>
      <c r="F1" s="106"/>
      <c r="G1" s="106"/>
    </row>
    <row r="2" spans="1:9" s="1" customFormat="1" ht="12" x14ac:dyDescent="0.25">
      <c r="A2" s="35"/>
      <c r="E2" s="5"/>
      <c r="F2" s="9"/>
      <c r="G2" s="10"/>
    </row>
    <row r="3" spans="1:9" s="1" customFormat="1" ht="12" x14ac:dyDescent="0.2">
      <c r="A3" s="8" t="s">
        <v>7</v>
      </c>
      <c r="B3" s="2"/>
      <c r="C3" s="3"/>
      <c r="D3" s="3"/>
      <c r="E3" s="4"/>
      <c r="F3" s="9"/>
      <c r="G3" s="10"/>
    </row>
    <row r="4" spans="1:9" s="1" customFormat="1" ht="27" customHeight="1" x14ac:dyDescent="0.2">
      <c r="A4" s="6" t="s">
        <v>2</v>
      </c>
      <c r="B4" s="6" t="s">
        <v>0</v>
      </c>
      <c r="C4" s="13" t="s">
        <v>1124</v>
      </c>
      <c r="D4" s="13" t="s">
        <v>1</v>
      </c>
      <c r="E4" s="52" t="s">
        <v>6</v>
      </c>
      <c r="F4" s="12" t="s">
        <v>3</v>
      </c>
      <c r="G4" s="12" t="s">
        <v>5</v>
      </c>
    </row>
    <row r="5" spans="1:9" x14ac:dyDescent="0.2">
      <c r="A5" s="20" t="s">
        <v>44</v>
      </c>
      <c r="B5" s="20"/>
      <c r="C5" s="20"/>
      <c r="D5" s="20"/>
      <c r="E5" s="25">
        <v>0</v>
      </c>
      <c r="F5" s="26">
        <v>100</v>
      </c>
      <c r="G5" s="25"/>
      <c r="H5" s="14"/>
      <c r="I5" s="14"/>
    </row>
    <row r="6" spans="1:9" x14ac:dyDescent="0.2">
      <c r="A6" s="20"/>
      <c r="B6" s="20"/>
      <c r="C6" s="20"/>
      <c r="D6" s="20"/>
      <c r="E6" s="25"/>
      <c r="F6" s="26"/>
      <c r="G6" s="25"/>
      <c r="H6" s="14"/>
      <c r="I6" s="14"/>
    </row>
    <row r="7" spans="1:9" x14ac:dyDescent="0.2">
      <c r="A7" s="27" t="s">
        <v>43</v>
      </c>
      <c r="B7" s="27"/>
      <c r="C7" s="27"/>
      <c r="D7" s="27"/>
      <c r="E7" s="28">
        <v>0</v>
      </c>
      <c r="F7" s="29">
        <v>100</v>
      </c>
      <c r="G7" s="28"/>
      <c r="H7" s="14"/>
      <c r="I7" s="14"/>
    </row>
    <row r="8" spans="1:9" x14ac:dyDescent="0.2">
      <c r="F8" s="15"/>
    </row>
    <row r="9" spans="1:9" x14ac:dyDescent="0.2">
      <c r="A9" s="14" t="s">
        <v>47</v>
      </c>
    </row>
    <row r="10" spans="1:9" x14ac:dyDescent="0.2">
      <c r="A10" s="14" t="s">
        <v>48</v>
      </c>
    </row>
    <row r="11" spans="1:9" x14ac:dyDescent="0.2">
      <c r="A11" s="14" t="s">
        <v>49</v>
      </c>
      <c r="B11" s="14"/>
      <c r="C11" s="30" t="s">
        <v>1533</v>
      </c>
      <c r="D11" s="14" t="s">
        <v>50</v>
      </c>
    </row>
    <row r="12" spans="1:9" x14ac:dyDescent="0.2">
      <c r="A12" s="7" t="s">
        <v>1329</v>
      </c>
      <c r="C12" s="96">
        <v>15041.278399999999</v>
      </c>
      <c r="D12" s="55" t="s">
        <v>1042</v>
      </c>
    </row>
    <row r="13" spans="1:9" x14ac:dyDescent="0.2">
      <c r="A13" s="7" t="s">
        <v>1331</v>
      </c>
      <c r="C13" s="96">
        <v>3801.5971</v>
      </c>
      <c r="D13" s="55" t="s">
        <v>1042</v>
      </c>
    </row>
    <row r="14" spans="1:9" x14ac:dyDescent="0.2">
      <c r="A14" s="7" t="s">
        <v>1332</v>
      </c>
      <c r="C14" s="96">
        <v>4197.152</v>
      </c>
      <c r="D14" s="55" t="s">
        <v>1042</v>
      </c>
    </row>
    <row r="15" spans="1:9" x14ac:dyDescent="0.2">
      <c r="A15" s="7" t="s">
        <v>1333</v>
      </c>
      <c r="C15" s="96">
        <v>4366.3353999999999</v>
      </c>
      <c r="D15" s="55" t="s">
        <v>1042</v>
      </c>
    </row>
    <row r="16" spans="1:9" x14ac:dyDescent="0.2">
      <c r="A16" s="7" t="s">
        <v>1534</v>
      </c>
      <c r="C16" s="96">
        <v>12430</v>
      </c>
      <c r="D16" s="55" t="s">
        <v>1042</v>
      </c>
    </row>
    <row r="17" spans="1:7" x14ac:dyDescent="0.2">
      <c r="A17" s="7" t="s">
        <v>1334</v>
      </c>
      <c r="C17" s="96">
        <v>15097.536</v>
      </c>
      <c r="D17" s="55" t="s">
        <v>1042</v>
      </c>
      <c r="F17" s="15"/>
    </row>
    <row r="18" spans="1:7" x14ac:dyDescent="0.2">
      <c r="A18" s="7" t="s">
        <v>1336</v>
      </c>
      <c r="C18" s="96">
        <v>3622.9807999999998</v>
      </c>
      <c r="D18" s="55" t="s">
        <v>1042</v>
      </c>
    </row>
    <row r="19" spans="1:7" x14ac:dyDescent="0.2">
      <c r="A19" s="7" t="s">
        <v>1337</v>
      </c>
      <c r="C19" s="96">
        <v>4281.4139999999998</v>
      </c>
      <c r="D19" s="55" t="s">
        <v>1042</v>
      </c>
    </row>
    <row r="20" spans="1:7" x14ac:dyDescent="0.2">
      <c r="A20" s="7" t="s">
        <v>1338</v>
      </c>
      <c r="C20" s="96">
        <v>4460.0425999999998</v>
      </c>
      <c r="D20" s="55" t="s">
        <v>1042</v>
      </c>
    </row>
    <row r="22" spans="1:7" x14ac:dyDescent="0.2">
      <c r="A22" s="7" t="s">
        <v>60</v>
      </c>
    </row>
    <row r="23" spans="1:7" x14ac:dyDescent="0.2">
      <c r="A23" s="7" t="s">
        <v>1535</v>
      </c>
    </row>
    <row r="25" spans="1:7" x14ac:dyDescent="0.2">
      <c r="A25" s="14" t="s">
        <v>56</v>
      </c>
      <c r="D25" s="30" t="s">
        <v>63</v>
      </c>
    </row>
    <row r="27" spans="1:7" x14ac:dyDescent="0.2">
      <c r="A27" s="14" t="s">
        <v>1229</v>
      </c>
      <c r="D27" s="97" t="s">
        <v>1042</v>
      </c>
    </row>
    <row r="28" spans="1:7" ht="15" customHeight="1" x14ac:dyDescent="0.2">
      <c r="A28" s="7" t="s">
        <v>1536</v>
      </c>
    </row>
    <row r="29" spans="1:7" ht="30" customHeight="1" x14ac:dyDescent="0.3">
      <c r="A29" s="112" t="s">
        <v>62</v>
      </c>
      <c r="B29" s="113"/>
      <c r="C29" s="113"/>
      <c r="D29" s="30" t="s">
        <v>63</v>
      </c>
    </row>
    <row r="30" spans="1:7" ht="14.4" x14ac:dyDescent="0.3">
      <c r="A30" s="98" t="s">
        <v>1537</v>
      </c>
    </row>
    <row r="32" spans="1:7" ht="25.5" customHeight="1" x14ac:dyDescent="0.3">
      <c r="A32" s="114" t="s">
        <v>1538</v>
      </c>
      <c r="B32" s="115"/>
      <c r="C32" s="115"/>
      <c r="D32" s="115"/>
      <c r="E32" s="115"/>
      <c r="F32" s="115"/>
      <c r="G32" s="115"/>
    </row>
    <row r="34" spans="1:7" ht="55.5" customHeight="1" x14ac:dyDescent="0.2">
      <c r="A34" s="118" t="s">
        <v>1539</v>
      </c>
      <c r="B34" s="118"/>
      <c r="C34" s="118"/>
      <c r="D34" s="118"/>
      <c r="E34" s="118"/>
      <c r="F34" s="118"/>
      <c r="G34" s="118"/>
    </row>
    <row r="35" spans="1:7" x14ac:dyDescent="0.2">
      <c r="A35" s="99" t="s">
        <v>1540</v>
      </c>
    </row>
    <row r="36" spans="1:7" x14ac:dyDescent="0.2">
      <c r="A36" s="99" t="s">
        <v>1537</v>
      </c>
    </row>
    <row r="37" spans="1:7" x14ac:dyDescent="0.2">
      <c r="A37" s="99"/>
    </row>
    <row r="38" spans="1:7" ht="69" customHeight="1" x14ac:dyDescent="0.3">
      <c r="A38" s="114" t="s">
        <v>1541</v>
      </c>
      <c r="B38" s="115"/>
      <c r="C38" s="115"/>
      <c r="D38" s="115"/>
      <c r="E38" s="115"/>
      <c r="F38" s="115"/>
      <c r="G38" s="115"/>
    </row>
    <row r="40" spans="1:7" ht="46.2" customHeight="1" x14ac:dyDescent="0.3">
      <c r="A40" s="114" t="s">
        <v>1542</v>
      </c>
      <c r="B40" s="115"/>
      <c r="C40" s="115"/>
      <c r="D40" s="115"/>
      <c r="E40" s="115"/>
      <c r="F40" s="115"/>
      <c r="G40" s="115"/>
    </row>
    <row r="41" spans="1:7" x14ac:dyDescent="0.2">
      <c r="A41" s="99" t="s">
        <v>1543</v>
      </c>
    </row>
    <row r="43" spans="1:7" ht="25.5" customHeight="1" x14ac:dyDescent="0.3">
      <c r="A43" s="114" t="s">
        <v>1544</v>
      </c>
      <c r="B43" s="115"/>
      <c r="C43" s="115"/>
      <c r="D43" s="115"/>
      <c r="E43" s="115"/>
      <c r="F43" s="115"/>
      <c r="G43" s="115"/>
    </row>
    <row r="45" spans="1:7" ht="33.75" customHeight="1" x14ac:dyDescent="0.3">
      <c r="A45" s="114" t="s">
        <v>1545</v>
      </c>
      <c r="B45" s="115"/>
      <c r="C45" s="115"/>
      <c r="D45" s="115"/>
      <c r="E45" s="115"/>
      <c r="F45" s="115"/>
      <c r="G45" s="115"/>
    </row>
    <row r="46" spans="1:7" x14ac:dyDescent="0.2">
      <c r="A46" s="14"/>
    </row>
    <row r="47" spans="1:7" x14ac:dyDescent="0.2">
      <c r="A47" s="14" t="s">
        <v>1546</v>
      </c>
    </row>
    <row r="48" spans="1:7" x14ac:dyDescent="0.2">
      <c r="A48" s="14"/>
    </row>
    <row r="49" spans="1:7" x14ac:dyDescent="0.2">
      <c r="A49" s="62"/>
    </row>
    <row r="50" spans="1:7" ht="51.6" customHeight="1" x14ac:dyDescent="0.2">
      <c r="A50" s="116" t="s">
        <v>1547</v>
      </c>
      <c r="B50" s="116"/>
      <c r="C50" s="116"/>
      <c r="D50" s="116"/>
      <c r="E50" s="116"/>
      <c r="F50" s="116"/>
      <c r="G50" s="116"/>
    </row>
    <row r="51" spans="1:7" x14ac:dyDescent="0.2">
      <c r="A51" s="63"/>
    </row>
    <row r="52" spans="1:7" x14ac:dyDescent="0.2">
      <c r="A52" s="63"/>
    </row>
    <row r="53" spans="1:7" x14ac:dyDescent="0.2">
      <c r="A53" s="63"/>
    </row>
    <row r="54" spans="1:7" x14ac:dyDescent="0.2">
      <c r="A54" s="7" t="s">
        <v>1084</v>
      </c>
    </row>
    <row r="55" spans="1:7" x14ac:dyDescent="0.2">
      <c r="A55" s="63"/>
    </row>
    <row r="56" spans="1:7" x14ac:dyDescent="0.2">
      <c r="A56" s="63"/>
    </row>
    <row r="57" spans="1:7" x14ac:dyDescent="0.2">
      <c r="A57" s="64"/>
    </row>
    <row r="58" spans="1:7" x14ac:dyDescent="0.2">
      <c r="A58" s="64"/>
    </row>
    <row r="59" spans="1:7" ht="37.5" customHeight="1" x14ac:dyDescent="0.2">
      <c r="A59" s="117" t="s">
        <v>1548</v>
      </c>
      <c r="B59" s="117"/>
      <c r="C59" s="117"/>
      <c r="D59" s="117"/>
      <c r="E59" s="117"/>
      <c r="F59" s="117"/>
      <c r="G59" s="117"/>
    </row>
    <row r="60" spans="1:7" x14ac:dyDescent="0.2">
      <c r="A60" s="14"/>
    </row>
    <row r="61" spans="1:7" s="1" customFormat="1" ht="13.8" x14ac:dyDescent="0.2">
      <c r="A61" s="105" t="s">
        <v>1549</v>
      </c>
      <c r="B61" s="106"/>
      <c r="C61" s="106"/>
      <c r="D61" s="106"/>
      <c r="E61" s="106"/>
      <c r="F61" s="106"/>
      <c r="G61" s="106"/>
    </row>
    <row r="62" spans="1:7" x14ac:dyDescent="0.2">
      <c r="A62" s="8" t="s">
        <v>7</v>
      </c>
    </row>
    <row r="63" spans="1:7" s="1" customFormat="1" ht="20.399999999999999" x14ac:dyDescent="0.2">
      <c r="A63" s="6" t="s">
        <v>2</v>
      </c>
      <c r="B63" s="6" t="s">
        <v>0</v>
      </c>
      <c r="C63" s="13" t="s">
        <v>1124</v>
      </c>
      <c r="D63" s="13" t="s">
        <v>1</v>
      </c>
      <c r="E63" s="52" t="s">
        <v>6</v>
      </c>
      <c r="F63" s="12" t="s">
        <v>3</v>
      </c>
      <c r="G63" s="12" t="s">
        <v>5</v>
      </c>
    </row>
    <row r="64" spans="1:7" x14ac:dyDescent="0.2">
      <c r="A64" s="16" t="s">
        <v>20</v>
      </c>
      <c r="B64" s="17"/>
      <c r="C64" s="17"/>
      <c r="D64" s="17"/>
      <c r="E64" s="18"/>
      <c r="F64" s="19"/>
      <c r="G64" s="18"/>
    </row>
    <row r="65" spans="1:9" x14ac:dyDescent="0.2">
      <c r="A65" s="20" t="s">
        <v>21</v>
      </c>
      <c r="B65" s="21"/>
      <c r="C65" s="21"/>
      <c r="D65" s="21"/>
      <c r="E65" s="22"/>
      <c r="F65" s="23"/>
      <c r="G65" s="22"/>
    </row>
    <row r="66" spans="1:9" x14ac:dyDescent="0.2">
      <c r="A66" s="21" t="s">
        <v>1526</v>
      </c>
      <c r="B66" s="21" t="s">
        <v>1527</v>
      </c>
      <c r="C66" s="56" t="s">
        <v>1528</v>
      </c>
      <c r="D66" s="24">
        <v>3523</v>
      </c>
      <c r="E66" s="22">
        <v>0</v>
      </c>
      <c r="F66" s="23">
        <v>100</v>
      </c>
      <c r="G66" s="22"/>
    </row>
    <row r="67" spans="1:9" x14ac:dyDescent="0.2">
      <c r="A67" s="20" t="s">
        <v>30</v>
      </c>
      <c r="B67" s="20"/>
      <c r="C67" s="20"/>
      <c r="D67" s="20"/>
      <c r="E67" s="25">
        <f>SUM(E65:E66)</f>
        <v>0</v>
      </c>
      <c r="F67" s="26">
        <f>SUM(F65:F66)</f>
        <v>100</v>
      </c>
      <c r="G67" s="25"/>
      <c r="H67" s="14"/>
      <c r="I67" s="14"/>
    </row>
    <row r="68" spans="1:9" x14ac:dyDescent="0.2">
      <c r="A68" s="21"/>
      <c r="B68" s="21"/>
      <c r="C68" s="21"/>
      <c r="D68" s="21"/>
      <c r="E68" s="22"/>
      <c r="F68" s="23"/>
      <c r="G68" s="22"/>
    </row>
    <row r="69" spans="1:9" x14ac:dyDescent="0.2">
      <c r="A69" s="20" t="s">
        <v>42</v>
      </c>
      <c r="B69" s="20"/>
      <c r="C69" s="20"/>
      <c r="D69" s="20"/>
      <c r="E69" s="25">
        <f>E67</f>
        <v>0</v>
      </c>
      <c r="F69" s="26">
        <f>F67</f>
        <v>100</v>
      </c>
      <c r="G69" s="25"/>
      <c r="H69" s="14"/>
      <c r="I69" s="14"/>
    </row>
    <row r="70" spans="1:9" x14ac:dyDescent="0.2">
      <c r="A70" s="20"/>
      <c r="B70" s="20"/>
      <c r="C70" s="20"/>
      <c r="D70" s="20"/>
      <c r="E70" s="25"/>
      <c r="F70" s="26"/>
      <c r="G70" s="25"/>
      <c r="H70" s="14"/>
      <c r="I70" s="14"/>
    </row>
    <row r="71" spans="1:9" x14ac:dyDescent="0.2">
      <c r="A71" s="20" t="s">
        <v>44</v>
      </c>
      <c r="B71" s="20"/>
      <c r="C71" s="20"/>
      <c r="D71" s="20"/>
      <c r="E71" s="95">
        <v>0</v>
      </c>
      <c r="F71" s="95">
        <v>0</v>
      </c>
      <c r="G71" s="25"/>
      <c r="H71" s="14"/>
      <c r="I71" s="14"/>
    </row>
    <row r="72" spans="1:9" x14ac:dyDescent="0.2">
      <c r="A72" s="20"/>
      <c r="B72" s="20"/>
      <c r="C72" s="20"/>
      <c r="D72" s="20"/>
      <c r="E72" s="25"/>
      <c r="F72" s="26"/>
      <c r="G72" s="25"/>
      <c r="H72" s="14"/>
      <c r="I72" s="14"/>
    </row>
    <row r="73" spans="1:9" x14ac:dyDescent="0.2">
      <c r="A73" s="27" t="s">
        <v>43</v>
      </c>
      <c r="B73" s="27"/>
      <c r="C73" s="27"/>
      <c r="D73" s="27"/>
      <c r="E73" s="28">
        <v>8.9999999999999996E-7</v>
      </c>
      <c r="F73" s="29">
        <v>100</v>
      </c>
      <c r="G73" s="28"/>
      <c r="H73" s="14"/>
      <c r="I73" s="14"/>
    </row>
    <row r="75" spans="1:9" x14ac:dyDescent="0.2">
      <c r="A75" s="14" t="s">
        <v>46</v>
      </c>
    </row>
    <row r="76" spans="1:9" x14ac:dyDescent="0.2">
      <c r="A76" s="14" t="s">
        <v>1529</v>
      </c>
    </row>
    <row r="77" spans="1:9" ht="25.5" customHeight="1" x14ac:dyDescent="0.3">
      <c r="A77" s="112" t="s">
        <v>1530</v>
      </c>
      <c r="B77" s="113"/>
      <c r="C77" s="113"/>
      <c r="D77" s="113"/>
      <c r="E77" s="113"/>
      <c r="F77" s="113"/>
      <c r="G77" s="113"/>
    </row>
    <row r="79" spans="1:9" x14ac:dyDescent="0.2">
      <c r="A79" s="14" t="s">
        <v>47</v>
      </c>
    </row>
    <row r="80" spans="1:9" x14ac:dyDescent="0.2">
      <c r="A80" s="14" t="s">
        <v>48</v>
      </c>
    </row>
    <row r="81" spans="1:9" x14ac:dyDescent="0.2">
      <c r="A81" s="14" t="s">
        <v>49</v>
      </c>
      <c r="B81" s="14"/>
      <c r="C81" s="30" t="s">
        <v>51</v>
      </c>
      <c r="D81" s="14" t="s">
        <v>50</v>
      </c>
    </row>
    <row r="82" spans="1:9" x14ac:dyDescent="0.2">
      <c r="A82" s="7" t="s">
        <v>1329</v>
      </c>
      <c r="C82" s="31">
        <v>0</v>
      </c>
      <c r="D82" s="31">
        <v>0</v>
      </c>
    </row>
    <row r="83" spans="1:9" x14ac:dyDescent="0.2">
      <c r="A83" s="7" t="s">
        <v>1331</v>
      </c>
      <c r="C83" s="31">
        <v>0</v>
      </c>
      <c r="D83" s="31">
        <v>0</v>
      </c>
    </row>
    <row r="84" spans="1:9" x14ac:dyDescent="0.2">
      <c r="A84" s="7" t="s">
        <v>1332</v>
      </c>
      <c r="C84" s="31">
        <v>0</v>
      </c>
      <c r="D84" s="31">
        <v>0</v>
      </c>
    </row>
    <row r="85" spans="1:9" s="10" customFormat="1" x14ac:dyDescent="0.2">
      <c r="A85" s="7" t="s">
        <v>1333</v>
      </c>
      <c r="B85" s="7"/>
      <c r="C85" s="31">
        <v>0</v>
      </c>
      <c r="D85" s="31">
        <v>0</v>
      </c>
      <c r="F85" s="11"/>
      <c r="H85" s="7"/>
      <c r="I85" s="7"/>
    </row>
    <row r="86" spans="1:9" s="10" customFormat="1" x14ac:dyDescent="0.2">
      <c r="A86" s="7" t="s">
        <v>1534</v>
      </c>
      <c r="B86" s="7"/>
      <c r="C86" s="31">
        <v>0</v>
      </c>
      <c r="D86" s="31">
        <v>0</v>
      </c>
      <c r="F86" s="11"/>
      <c r="H86" s="7"/>
      <c r="I86" s="7"/>
    </row>
    <row r="87" spans="1:9" s="10" customFormat="1" x14ac:dyDescent="0.2">
      <c r="A87" s="7" t="s">
        <v>1334</v>
      </c>
      <c r="B87" s="7"/>
      <c r="C87" s="31">
        <v>0</v>
      </c>
      <c r="D87" s="31">
        <v>0</v>
      </c>
      <c r="F87" s="11"/>
      <c r="H87" s="7"/>
      <c r="I87" s="7"/>
    </row>
    <row r="88" spans="1:9" s="10" customFormat="1" x14ac:dyDescent="0.2">
      <c r="A88" s="7" t="s">
        <v>1336</v>
      </c>
      <c r="B88" s="7"/>
      <c r="C88" s="31">
        <v>0</v>
      </c>
      <c r="D88" s="31">
        <v>0</v>
      </c>
      <c r="F88" s="11"/>
      <c r="H88" s="7"/>
      <c r="I88" s="7"/>
    </row>
    <row r="89" spans="1:9" s="10" customFormat="1" x14ac:dyDescent="0.2">
      <c r="A89" s="7" t="s">
        <v>1337</v>
      </c>
      <c r="B89" s="7"/>
      <c r="C89" s="31">
        <v>0</v>
      </c>
      <c r="D89" s="31">
        <v>0</v>
      </c>
      <c r="F89" s="11"/>
      <c r="H89" s="7"/>
      <c r="I89" s="7"/>
    </row>
    <row r="90" spans="1:9" s="10" customFormat="1" x14ac:dyDescent="0.2">
      <c r="A90" s="7" t="s">
        <v>1338</v>
      </c>
      <c r="B90" s="7"/>
      <c r="C90" s="31">
        <v>0</v>
      </c>
      <c r="D90" s="31">
        <v>0</v>
      </c>
      <c r="F90" s="11"/>
      <c r="H90" s="7"/>
      <c r="I90" s="7"/>
    </row>
    <row r="92" spans="1:9" s="10" customFormat="1" x14ac:dyDescent="0.2">
      <c r="A92" s="7" t="s">
        <v>60</v>
      </c>
      <c r="B92" s="7"/>
      <c r="C92" s="7"/>
      <c r="D92" s="7"/>
      <c r="F92" s="11"/>
      <c r="H92" s="7"/>
      <c r="I92" s="7"/>
    </row>
    <row r="95" spans="1:9" s="10" customFormat="1" ht="15" customHeight="1" x14ac:dyDescent="0.3">
      <c r="A95" s="112" t="s">
        <v>1552</v>
      </c>
      <c r="B95" s="113"/>
      <c r="C95" s="113"/>
      <c r="D95" s="30" t="s">
        <v>63</v>
      </c>
      <c r="F95" s="11"/>
      <c r="H95" s="7"/>
      <c r="I95" s="7"/>
    </row>
    <row r="96" spans="1:9" ht="14.4" x14ac:dyDescent="0.3">
      <c r="A96" s="98"/>
    </row>
  </sheetData>
  <mergeCells count="13">
    <mergeCell ref="A40:G40"/>
    <mergeCell ref="A1:G1"/>
    <mergeCell ref="A29:C29"/>
    <mergeCell ref="A32:G32"/>
    <mergeCell ref="A34:G34"/>
    <mergeCell ref="A38:G38"/>
    <mergeCell ref="A95:C95"/>
    <mergeCell ref="A43:G43"/>
    <mergeCell ref="A45:G45"/>
    <mergeCell ref="A50:G50"/>
    <mergeCell ref="A59:G59"/>
    <mergeCell ref="A61:G61"/>
    <mergeCell ref="A77:G77"/>
  </mergeCells>
  <conditionalFormatting sqref="F2:F3 F5:F31 F46:F49 F51:F58 F60 F62">
    <cfRule type="cellIs" dxfId="10" priority="8" stopIfTrue="1" operator="between">
      <formula>0.009</formula>
      <formula>-0.009</formula>
    </cfRule>
  </conditionalFormatting>
  <conditionalFormatting sqref="F33 F39">
    <cfRule type="cellIs" dxfId="9" priority="6" stopIfTrue="1" operator="between">
      <formula>0.009</formula>
      <formula>-0.009</formula>
    </cfRule>
  </conditionalFormatting>
  <conditionalFormatting sqref="F35:F37">
    <cfRule type="cellIs" dxfId="8" priority="1" stopIfTrue="1" operator="between">
      <formula>0.009</formula>
      <formula>-0.009</formula>
    </cfRule>
  </conditionalFormatting>
  <conditionalFormatting sqref="F41:F42">
    <cfRule type="cellIs" dxfId="7" priority="5" stopIfTrue="1" operator="between">
      <formula>0.009</formula>
      <formula>-0.009</formula>
    </cfRule>
  </conditionalFormatting>
  <conditionalFormatting sqref="F44">
    <cfRule type="cellIs" dxfId="6" priority="7" stopIfTrue="1" operator="between">
      <formula>0.009</formula>
      <formula>-0.009</formula>
    </cfRule>
  </conditionalFormatting>
  <conditionalFormatting sqref="F64:F70">
    <cfRule type="cellIs" dxfId="5" priority="4" stopIfTrue="1" operator="between">
      <formula>0.009</formula>
      <formula>-0.009</formula>
    </cfRule>
  </conditionalFormatting>
  <conditionalFormatting sqref="F72:F76">
    <cfRule type="cellIs" dxfId="4" priority="3" stopIfTrue="1" operator="between">
      <formula>0.009</formula>
      <formula>-0.009</formula>
    </cfRule>
  </conditionalFormatting>
  <conditionalFormatting sqref="F78:F65511">
    <cfRule type="cellIs" dxfId="3" priority="2" stopIfTrue="1" operator="between">
      <formula>0.009</formula>
      <formula>-0.009</formula>
    </cfRule>
  </conditionalFormatting>
  <hyperlinks>
    <hyperlink ref="A41" r:id="rId1" tooltip="https://www.franklintempletonindia.com/download/en-in/valuation-policy/a0e293eb-f28b-4edc-9535-c7d9e7321ddc/fair_valuation_reliance_big_reliance_infra_november_4_2020-kgox4tdb-en-in.pdf" xr:uid="{00000000-0004-0000-2600-000000000000}"/>
    <hyperlink ref="A30" r:id="rId2" xr:uid="{00000000-0004-0000-2600-000001000000}"/>
    <hyperlink ref="A35" r:id="rId3" tooltip="https://www.franklintempletonindia.com/download/en-in/latest%20updates/189ea834-ae3f-48eb-9d73-a9cc9cd9317e/franklin-templeton-update-on-reliance-broadcast-july-23-2020-kcg9m1gq-en-in.pdf" xr:uid="{00000000-0004-0000-2600-000002000000}"/>
    <hyperlink ref="A36" r:id="rId4" xr:uid="{00000000-0004-0000-2600-000003000000}"/>
  </hyperlinks>
  <pageMargins left="0.7" right="0.7" top="0.75" bottom="0.75" header="0.3" footer="0.3"/>
  <pageSetup paperSize="9" orientation="portrait" r:id="rId5"/>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
  <sheetViews>
    <sheetView workbookViewId="0">
      <selection sqref="A1:G1"/>
    </sheetView>
  </sheetViews>
  <sheetFormatPr defaultColWidth="9.109375" defaultRowHeight="10.199999999999999" x14ac:dyDescent="0.2"/>
  <cols>
    <col min="1" max="1" width="38.6640625" style="7" bestFit="1" customWidth="1"/>
    <col min="2" max="2" width="35.4414062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9" s="1" customFormat="1" ht="13.8" x14ac:dyDescent="0.2">
      <c r="A1" s="105" t="s">
        <v>1341</v>
      </c>
      <c r="B1" s="106"/>
      <c r="C1" s="106"/>
      <c r="D1" s="106"/>
      <c r="E1" s="106"/>
      <c r="F1" s="106"/>
      <c r="G1" s="106"/>
    </row>
    <row r="2" spans="1:9" s="1" customFormat="1" ht="11.4" x14ac:dyDescent="0.2">
      <c r="E2" s="5"/>
      <c r="F2" s="9"/>
      <c r="G2" s="10"/>
    </row>
    <row r="3" spans="1:9" s="1" customFormat="1" ht="12" x14ac:dyDescent="0.2">
      <c r="A3" s="8" t="s">
        <v>7</v>
      </c>
      <c r="B3" s="2"/>
      <c r="C3" s="3"/>
      <c r="D3" s="3"/>
      <c r="E3" s="4"/>
      <c r="F3" s="9"/>
      <c r="G3" s="10"/>
    </row>
    <row r="4" spans="1:9" s="1" customFormat="1" ht="20.399999999999999" x14ac:dyDescent="0.2">
      <c r="A4" s="6" t="s">
        <v>2</v>
      </c>
      <c r="B4" s="6" t="s">
        <v>0</v>
      </c>
      <c r="C4" s="13" t="s">
        <v>1124</v>
      </c>
      <c r="D4" s="13" t="s">
        <v>1</v>
      </c>
      <c r="E4" s="52" t="s">
        <v>6</v>
      </c>
      <c r="F4" s="12" t="s">
        <v>3</v>
      </c>
      <c r="G4" s="12" t="s">
        <v>5</v>
      </c>
    </row>
    <row r="5" spans="1:9" x14ac:dyDescent="0.2">
      <c r="A5" s="16" t="s">
        <v>20</v>
      </c>
      <c r="B5" s="17"/>
      <c r="C5" s="17"/>
      <c r="D5" s="17"/>
      <c r="E5" s="18"/>
      <c r="F5" s="19"/>
      <c r="G5" s="18"/>
    </row>
    <row r="6" spans="1:9" x14ac:dyDescent="0.2">
      <c r="A6" s="20" t="s">
        <v>21</v>
      </c>
      <c r="B6" s="21"/>
      <c r="C6" s="21"/>
      <c r="D6" s="21"/>
      <c r="E6" s="22"/>
      <c r="F6" s="23"/>
      <c r="G6" s="22"/>
    </row>
    <row r="7" spans="1:9" x14ac:dyDescent="0.2">
      <c r="A7" s="21" t="s">
        <v>26</v>
      </c>
      <c r="B7" s="21" t="s">
        <v>25</v>
      </c>
      <c r="C7" s="21" t="s">
        <v>27</v>
      </c>
      <c r="D7" s="24">
        <v>2109</v>
      </c>
      <c r="E7" s="22">
        <v>2264.211855</v>
      </c>
      <c r="F7" s="23">
        <v>7.42461469684942</v>
      </c>
      <c r="G7" s="22">
        <v>8.2303999999999995</v>
      </c>
    </row>
    <row r="8" spans="1:9" x14ac:dyDescent="0.2">
      <c r="A8" s="21" t="s">
        <v>29</v>
      </c>
      <c r="B8" s="21" t="s">
        <v>28</v>
      </c>
      <c r="C8" s="21" t="s">
        <v>27</v>
      </c>
      <c r="D8" s="24">
        <v>2042</v>
      </c>
      <c r="E8" s="22">
        <v>2185.6016079999999</v>
      </c>
      <c r="F8" s="23">
        <v>7.1668425303843897</v>
      </c>
      <c r="G8" s="22">
        <v>8.1828000000000003</v>
      </c>
    </row>
    <row r="9" spans="1:9" x14ac:dyDescent="0.2">
      <c r="A9" s="21" t="s">
        <v>92</v>
      </c>
      <c r="B9" s="21" t="s">
        <v>91</v>
      </c>
      <c r="C9" s="21" t="s">
        <v>93</v>
      </c>
      <c r="D9" s="24">
        <v>2000</v>
      </c>
      <c r="E9" s="22">
        <v>2166.7012602999998</v>
      </c>
      <c r="F9" s="23">
        <v>7.1048660863519499</v>
      </c>
      <c r="G9" s="22">
        <v>7.59</v>
      </c>
    </row>
    <row r="10" spans="1:9" x14ac:dyDescent="0.2">
      <c r="A10" s="21" t="s">
        <v>95</v>
      </c>
      <c r="B10" s="21" t="s">
        <v>94</v>
      </c>
      <c r="C10" s="21" t="s">
        <v>22</v>
      </c>
      <c r="D10" s="24">
        <v>2000</v>
      </c>
      <c r="E10" s="22">
        <v>2101.4207670999999</v>
      </c>
      <c r="F10" s="23">
        <v>6.8908037369476798</v>
      </c>
      <c r="G10" s="22">
        <v>7.59</v>
      </c>
    </row>
    <row r="11" spans="1:9" x14ac:dyDescent="0.2">
      <c r="A11" s="21" t="s">
        <v>76</v>
      </c>
      <c r="B11" s="21" t="s">
        <v>75</v>
      </c>
      <c r="C11" s="21" t="s">
        <v>22</v>
      </c>
      <c r="D11" s="24">
        <v>1000</v>
      </c>
      <c r="E11" s="22">
        <v>1053.1905205</v>
      </c>
      <c r="F11" s="23">
        <v>3.4535345267356998</v>
      </c>
      <c r="G11" s="22">
        <v>7.7</v>
      </c>
    </row>
    <row r="12" spans="1:9" x14ac:dyDescent="0.2">
      <c r="A12" s="21" t="s">
        <v>1342</v>
      </c>
      <c r="B12" s="21" t="s">
        <v>1343</v>
      </c>
      <c r="C12" s="21" t="s">
        <v>22</v>
      </c>
      <c r="D12" s="24">
        <v>100</v>
      </c>
      <c r="E12" s="22">
        <v>1001.2019589</v>
      </c>
      <c r="F12" s="23">
        <v>3.2830579709880401</v>
      </c>
      <c r="G12" s="22">
        <v>6.875</v>
      </c>
    </row>
    <row r="13" spans="1:9" x14ac:dyDescent="0.2">
      <c r="A13" s="20" t="s">
        <v>30</v>
      </c>
      <c r="B13" s="20"/>
      <c r="C13" s="20"/>
      <c r="D13" s="20"/>
      <c r="E13" s="25">
        <f>SUM(E6:E12)</f>
        <v>10772.327969800001</v>
      </c>
      <c r="F13" s="26">
        <f>SUM(F6:F12)</f>
        <v>35.323719548257181</v>
      </c>
      <c r="G13" s="25"/>
      <c r="H13" s="14"/>
      <c r="I13" s="14"/>
    </row>
    <row r="14" spans="1:9" x14ac:dyDescent="0.2">
      <c r="A14" s="21"/>
      <c r="B14" s="21"/>
      <c r="C14" s="21"/>
      <c r="D14" s="21"/>
      <c r="E14" s="22"/>
      <c r="F14" s="23"/>
      <c r="G14" s="22"/>
    </row>
    <row r="15" spans="1:9" x14ac:dyDescent="0.2">
      <c r="A15" s="20" t="s">
        <v>39</v>
      </c>
      <c r="B15" s="21"/>
      <c r="C15" s="21"/>
      <c r="D15" s="21"/>
      <c r="E15" s="22"/>
      <c r="F15" s="23"/>
      <c r="G15" s="22"/>
    </row>
    <row r="16" spans="1:9" x14ac:dyDescent="0.2">
      <c r="A16" s="21" t="s">
        <v>1344</v>
      </c>
      <c r="B16" s="21" t="s">
        <v>1345</v>
      </c>
      <c r="C16" s="21" t="s">
        <v>40</v>
      </c>
      <c r="D16" s="24">
        <v>7500000</v>
      </c>
      <c r="E16" s="22">
        <v>7884.66</v>
      </c>
      <c r="F16" s="23">
        <v>25.854719551258899</v>
      </c>
      <c r="G16" s="22">
        <v>6.4872803646574502</v>
      </c>
    </row>
    <row r="17" spans="1:9" x14ac:dyDescent="0.2">
      <c r="A17" s="21" t="s">
        <v>72</v>
      </c>
      <c r="B17" s="21" t="s">
        <v>71</v>
      </c>
      <c r="C17" s="21" t="s">
        <v>40</v>
      </c>
      <c r="D17" s="24">
        <v>3000000</v>
      </c>
      <c r="E17" s="22">
        <v>2874.5120000000002</v>
      </c>
      <c r="F17" s="23">
        <v>9.4258600379380209</v>
      </c>
      <c r="G17" s="22">
        <v>7.4732188124500096</v>
      </c>
    </row>
    <row r="18" spans="1:9" x14ac:dyDescent="0.2">
      <c r="A18" s="21" t="s">
        <v>1346</v>
      </c>
      <c r="B18" s="21" t="s">
        <v>1347</v>
      </c>
      <c r="C18" s="21" t="s">
        <v>40</v>
      </c>
      <c r="D18" s="24">
        <v>2500000</v>
      </c>
      <c r="E18" s="22">
        <v>2559.9724999999999</v>
      </c>
      <c r="F18" s="23">
        <v>8.3944483397426399</v>
      </c>
      <c r="G18" s="22">
        <v>7.0780004449999998</v>
      </c>
    </row>
    <row r="19" spans="1:9" x14ac:dyDescent="0.2">
      <c r="A19" s="21" t="s">
        <v>1348</v>
      </c>
      <c r="B19" s="21" t="s">
        <v>1349</v>
      </c>
      <c r="C19" s="21" t="s">
        <v>40</v>
      </c>
      <c r="D19" s="24">
        <v>2500000</v>
      </c>
      <c r="E19" s="22">
        <v>2527.5744444000002</v>
      </c>
      <c r="F19" s="23">
        <v>8.2882113375708197</v>
      </c>
      <c r="G19" s="22">
        <v>7.3092327099999999</v>
      </c>
    </row>
    <row r="20" spans="1:9" x14ac:dyDescent="0.2">
      <c r="A20" s="21" t="s">
        <v>1350</v>
      </c>
      <c r="B20" s="21" t="s">
        <v>1351</v>
      </c>
      <c r="C20" s="21" t="s">
        <v>40</v>
      </c>
      <c r="D20" s="24">
        <v>1500000</v>
      </c>
      <c r="E20" s="22">
        <v>1542.8724999999999</v>
      </c>
      <c r="F20" s="23">
        <v>5.0592588381553201</v>
      </c>
      <c r="G20" s="22">
        <v>6.3582700449972398</v>
      </c>
    </row>
    <row r="21" spans="1:9" x14ac:dyDescent="0.2">
      <c r="A21" s="21" t="s">
        <v>1352</v>
      </c>
      <c r="B21" s="21" t="s">
        <v>1353</v>
      </c>
      <c r="C21" s="21" t="s">
        <v>40</v>
      </c>
      <c r="D21" s="24">
        <v>1500000</v>
      </c>
      <c r="E21" s="22">
        <v>1534.4259999999999</v>
      </c>
      <c r="F21" s="23">
        <v>5.03156177972925</v>
      </c>
      <c r="G21" s="22">
        <v>6.3737189020519702</v>
      </c>
    </row>
    <row r="22" spans="1:9" x14ac:dyDescent="0.2">
      <c r="A22" s="21" t="s">
        <v>1354</v>
      </c>
      <c r="B22" s="21" t="s">
        <v>1355</v>
      </c>
      <c r="C22" s="21" t="s">
        <v>40</v>
      </c>
      <c r="D22" s="24">
        <v>500000</v>
      </c>
      <c r="E22" s="22">
        <v>485.101</v>
      </c>
      <c r="F22" s="23">
        <v>1.5907027454621101</v>
      </c>
      <c r="G22" s="22">
        <v>7.5049813857999901</v>
      </c>
    </row>
    <row r="23" spans="1:9" x14ac:dyDescent="0.2">
      <c r="A23" s="21" t="s">
        <v>90</v>
      </c>
      <c r="B23" s="21" t="s">
        <v>89</v>
      </c>
      <c r="C23" s="21" t="s">
        <v>40</v>
      </c>
      <c r="D23" s="24">
        <v>83300</v>
      </c>
      <c r="E23" s="22">
        <v>81.098723500000006</v>
      </c>
      <c r="F23" s="23">
        <v>0.26593217108380002</v>
      </c>
      <c r="G23" s="22">
        <v>7.7150581650000003</v>
      </c>
    </row>
    <row r="24" spans="1:9" x14ac:dyDescent="0.2">
      <c r="A24" s="20" t="s">
        <v>30</v>
      </c>
      <c r="B24" s="20"/>
      <c r="C24" s="20"/>
      <c r="D24" s="20"/>
      <c r="E24" s="25">
        <f>SUM(E16:E23)</f>
        <v>19490.217167899998</v>
      </c>
      <c r="F24" s="26">
        <f>SUM(F16:F23)</f>
        <v>63.91069480094086</v>
      </c>
      <c r="G24" s="25"/>
      <c r="H24" s="14"/>
      <c r="I24" s="14"/>
    </row>
    <row r="25" spans="1:9" x14ac:dyDescent="0.2">
      <c r="A25" s="21"/>
      <c r="B25" s="21"/>
      <c r="C25" s="21"/>
      <c r="D25" s="21"/>
      <c r="E25" s="22"/>
      <c r="F25" s="23"/>
      <c r="G25" s="22"/>
    </row>
    <row r="26" spans="1:9" x14ac:dyDescent="0.2">
      <c r="A26" s="20" t="s">
        <v>1207</v>
      </c>
      <c r="B26" s="21"/>
      <c r="C26" s="21"/>
      <c r="D26" s="21"/>
      <c r="E26" s="22"/>
      <c r="F26" s="23"/>
      <c r="G26" s="22"/>
    </row>
    <row r="27" spans="1:9" x14ac:dyDescent="0.2">
      <c r="A27" s="21" t="s">
        <v>1208</v>
      </c>
      <c r="B27" s="21" t="s">
        <v>1209</v>
      </c>
      <c r="C27" s="21" t="s">
        <v>1210</v>
      </c>
      <c r="D27" s="24">
        <v>884.07799999999997</v>
      </c>
      <c r="E27" s="22">
        <v>102.14453589999999</v>
      </c>
      <c r="F27" s="23">
        <v>0.33494384404501898</v>
      </c>
      <c r="G27" s="22">
        <v>5.49</v>
      </c>
    </row>
    <row r="28" spans="1:9" x14ac:dyDescent="0.2">
      <c r="A28" s="20" t="s">
        <v>30</v>
      </c>
      <c r="B28" s="20"/>
      <c r="C28" s="20"/>
      <c r="D28" s="20"/>
      <c r="E28" s="25">
        <f>SUM(E27:E27)</f>
        <v>102.14453589999999</v>
      </c>
      <c r="F28" s="26">
        <f>SUM(F27:F27)</f>
        <v>0.33494384404501898</v>
      </c>
      <c r="G28" s="25"/>
      <c r="H28" s="14"/>
      <c r="I28" s="14"/>
    </row>
    <row r="29" spans="1:9" x14ac:dyDescent="0.2">
      <c r="A29" s="21"/>
      <c r="B29" s="21"/>
      <c r="C29" s="21"/>
      <c r="D29" s="21"/>
      <c r="E29" s="22"/>
      <c r="F29" s="23"/>
      <c r="G29" s="22"/>
    </row>
    <row r="30" spans="1:9" x14ac:dyDescent="0.2">
      <c r="A30" s="20" t="s">
        <v>42</v>
      </c>
      <c r="B30" s="20"/>
      <c r="C30" s="20"/>
      <c r="D30" s="20"/>
      <c r="E30" s="25">
        <f>E13+E24+E28</f>
        <v>30364.689673599998</v>
      </c>
      <c r="F30" s="26">
        <f>F13+F24+F28</f>
        <v>99.569358193243048</v>
      </c>
      <c r="G30" s="25"/>
      <c r="H30" s="14"/>
      <c r="I30" s="14"/>
    </row>
    <row r="31" spans="1:9" x14ac:dyDescent="0.2">
      <c r="A31" s="20"/>
      <c r="B31" s="20"/>
      <c r="C31" s="20"/>
      <c r="D31" s="20"/>
      <c r="E31" s="25"/>
      <c r="F31" s="26"/>
      <c r="G31" s="25"/>
      <c r="H31" s="14"/>
      <c r="I31" s="14"/>
    </row>
    <row r="32" spans="1:9" x14ac:dyDescent="0.2">
      <c r="A32" s="20" t="s">
        <v>301</v>
      </c>
      <c r="B32" s="20"/>
      <c r="C32" s="20"/>
      <c r="D32" s="20"/>
      <c r="E32" s="25">
        <v>4.4137058849999997</v>
      </c>
      <c r="F32" s="26">
        <f>+E32/E36*100</f>
        <v>1.4473056268553891E-2</v>
      </c>
      <c r="G32" s="25"/>
      <c r="H32" s="14"/>
      <c r="I32" s="14"/>
    </row>
    <row r="33" spans="1:9" x14ac:dyDescent="0.2">
      <c r="A33" s="20"/>
      <c r="B33" s="20"/>
      <c r="C33" s="20"/>
      <c r="D33" s="20"/>
      <c r="E33" s="25"/>
      <c r="F33" s="26"/>
      <c r="G33" s="25"/>
      <c r="H33" s="14"/>
      <c r="I33" s="14"/>
    </row>
    <row r="34" spans="1:9" x14ac:dyDescent="0.2">
      <c r="A34" s="20" t="s">
        <v>44</v>
      </c>
      <c r="B34" s="20"/>
      <c r="C34" s="20"/>
      <c r="D34" s="20"/>
      <c r="E34" s="25">
        <f>E36-(E13+E24+E28+E32)</f>
        <v>126.91489821500363</v>
      </c>
      <c r="F34" s="26">
        <f>F36-(F13+F24+F28+F32)</f>
        <v>0.41616875048839574</v>
      </c>
      <c r="G34" s="25"/>
      <c r="H34" s="14"/>
      <c r="I34" s="14"/>
    </row>
    <row r="35" spans="1:9" x14ac:dyDescent="0.2">
      <c r="A35" s="20"/>
      <c r="B35" s="20"/>
      <c r="C35" s="20"/>
      <c r="D35" s="20"/>
      <c r="E35" s="25"/>
      <c r="F35" s="26"/>
      <c r="G35" s="25"/>
      <c r="H35" s="14"/>
      <c r="I35" s="14"/>
    </row>
    <row r="36" spans="1:9" x14ac:dyDescent="0.2">
      <c r="A36" s="27" t="s">
        <v>43</v>
      </c>
      <c r="B36" s="27"/>
      <c r="C36" s="27"/>
      <c r="D36" s="27"/>
      <c r="E36" s="28">
        <v>30496.018277700001</v>
      </c>
      <c r="F36" s="29">
        <v>100</v>
      </c>
      <c r="G36" s="28"/>
      <c r="H36" s="14"/>
      <c r="I36" s="14"/>
    </row>
    <row r="38" spans="1:9" x14ac:dyDescent="0.2">
      <c r="A38" s="71" t="s">
        <v>1356</v>
      </c>
      <c r="B38" s="71"/>
      <c r="C38" s="71"/>
      <c r="D38" s="71"/>
      <c r="E38" s="72"/>
      <c r="F38" s="72"/>
      <c r="G38" s="72"/>
    </row>
    <row r="39" spans="1:9" x14ac:dyDescent="0.2">
      <c r="A39" s="73"/>
      <c r="B39" s="73"/>
      <c r="C39" s="73"/>
      <c r="D39" s="73"/>
      <c r="E39" s="26"/>
      <c r="F39" s="26"/>
      <c r="G39" s="26"/>
    </row>
    <row r="40" spans="1:9" x14ac:dyDescent="0.2">
      <c r="A40" s="74" t="s">
        <v>1357</v>
      </c>
      <c r="C40" s="75"/>
      <c r="D40" s="73"/>
      <c r="E40" s="76" t="s">
        <v>1358</v>
      </c>
      <c r="F40" s="74" t="s">
        <v>3</v>
      </c>
      <c r="G40" s="26"/>
    </row>
    <row r="41" spans="1:9" x14ac:dyDescent="0.2">
      <c r="A41" s="77" t="s">
        <v>1359</v>
      </c>
      <c r="C41" s="75"/>
      <c r="D41" s="73"/>
      <c r="E41" s="78">
        <v>2500</v>
      </c>
      <c r="F41" s="78">
        <f>E41/$E$36*100</f>
        <v>8.1977915189935047</v>
      </c>
      <c r="G41" s="26"/>
    </row>
    <row r="42" spans="1:9" x14ac:dyDescent="0.2">
      <c r="A42" s="77" t="s">
        <v>1359</v>
      </c>
      <c r="C42" s="75"/>
      <c r="D42" s="73"/>
      <c r="E42" s="78">
        <v>2500</v>
      </c>
      <c r="F42" s="78">
        <f>E42/$E$36*100</f>
        <v>8.1977915189935047</v>
      </c>
      <c r="G42" s="26"/>
    </row>
    <row r="43" spans="1:9" x14ac:dyDescent="0.2">
      <c r="A43" s="77" t="s">
        <v>1359</v>
      </c>
      <c r="C43" s="75"/>
      <c r="D43" s="73"/>
      <c r="E43" s="78">
        <v>2500</v>
      </c>
      <c r="F43" s="78">
        <f>E43/$E$36*100</f>
        <v>8.1977915189935047</v>
      </c>
      <c r="G43" s="26"/>
    </row>
    <row r="44" spans="1:9" x14ac:dyDescent="0.2">
      <c r="A44" s="77" t="s">
        <v>1360</v>
      </c>
      <c r="C44" s="75"/>
      <c r="D44" s="73"/>
      <c r="E44" s="78">
        <v>2500</v>
      </c>
      <c r="F44" s="78">
        <f>E44/$E$36*100</f>
        <v>8.1977915189935047</v>
      </c>
      <c r="G44" s="26"/>
    </row>
    <row r="45" spans="1:9" x14ac:dyDescent="0.2">
      <c r="A45" s="77" t="s">
        <v>1359</v>
      </c>
      <c r="C45" s="75"/>
      <c r="D45" s="73"/>
      <c r="E45" s="78">
        <v>2500</v>
      </c>
      <c r="F45" s="78">
        <f>E45/$E$36*100</f>
        <v>8.1977915189935047</v>
      </c>
      <c r="G45" s="26"/>
    </row>
    <row r="46" spans="1:9" x14ac:dyDescent="0.2">
      <c r="A46" s="79" t="s">
        <v>1361</v>
      </c>
      <c r="B46" s="80"/>
      <c r="C46" s="80"/>
      <c r="D46" s="79"/>
      <c r="E46" s="81">
        <f>SUM(E41:E45)</f>
        <v>12500</v>
      </c>
      <c r="F46" s="81">
        <f>SUM(F41:F45)</f>
        <v>40.988957594967523</v>
      </c>
      <c r="G46" s="29"/>
    </row>
    <row r="48" spans="1:9" x14ac:dyDescent="0.2">
      <c r="A48" s="14" t="s">
        <v>46</v>
      </c>
    </row>
    <row r="49" spans="1:7" x14ac:dyDescent="0.2">
      <c r="A49" s="14" t="s">
        <v>1211</v>
      </c>
    </row>
    <row r="50" spans="1:7" x14ac:dyDescent="0.2">
      <c r="A50" s="14" t="s">
        <v>1362</v>
      </c>
    </row>
    <row r="51" spans="1:7" x14ac:dyDescent="0.2">
      <c r="A51" s="14"/>
    </row>
    <row r="52" spans="1:7" ht="33.75" customHeight="1" x14ac:dyDescent="0.2">
      <c r="A52" s="109" t="s">
        <v>1363</v>
      </c>
      <c r="B52" s="109"/>
      <c r="C52" s="109"/>
      <c r="D52" s="109"/>
      <c r="E52" s="109"/>
      <c r="F52" s="109"/>
      <c r="G52" s="109"/>
    </row>
    <row r="53" spans="1:7" x14ac:dyDescent="0.2">
      <c r="A53" s="14"/>
    </row>
    <row r="54" spans="1:7" x14ac:dyDescent="0.2">
      <c r="A54" s="14"/>
    </row>
    <row r="56" spans="1:7" x14ac:dyDescent="0.2">
      <c r="A56" s="14" t="s">
        <v>47</v>
      </c>
    </row>
    <row r="57" spans="1:7" x14ac:dyDescent="0.2">
      <c r="A57" s="14" t="s">
        <v>48</v>
      </c>
    </row>
    <row r="58" spans="1:7" x14ac:dyDescent="0.2">
      <c r="A58" s="14" t="s">
        <v>49</v>
      </c>
      <c r="B58" s="14"/>
      <c r="C58" s="30" t="s">
        <v>51</v>
      </c>
      <c r="D58" s="14" t="s">
        <v>50</v>
      </c>
    </row>
    <row r="59" spans="1:7" x14ac:dyDescent="0.2">
      <c r="A59" s="7" t="s">
        <v>52</v>
      </c>
      <c r="C59" s="31">
        <v>40.977600000000002</v>
      </c>
      <c r="D59" s="31">
        <v>42.0334</v>
      </c>
    </row>
    <row r="60" spans="1:7" x14ac:dyDescent="0.2">
      <c r="A60" s="7" t="s">
        <v>1235</v>
      </c>
      <c r="C60" s="31">
        <v>10.3337</v>
      </c>
      <c r="D60" s="31">
        <v>10.273300000000001</v>
      </c>
    </row>
    <row r="61" spans="1:7" x14ac:dyDescent="0.2">
      <c r="A61" s="7" t="s">
        <v>54</v>
      </c>
      <c r="C61" s="31">
        <v>44.731099999999998</v>
      </c>
      <c r="D61" s="31">
        <v>46.051299999999998</v>
      </c>
    </row>
    <row r="62" spans="1:7" x14ac:dyDescent="0.2">
      <c r="A62" s="7" t="s">
        <v>1237</v>
      </c>
      <c r="C62" s="31">
        <v>10.2317</v>
      </c>
      <c r="D62" s="31">
        <v>10.171900000000001</v>
      </c>
    </row>
    <row r="64" spans="1:7" x14ac:dyDescent="0.2">
      <c r="A64" s="14" t="s">
        <v>56</v>
      </c>
    </row>
    <row r="65" spans="1:9" x14ac:dyDescent="0.2">
      <c r="A65" s="107" t="s">
        <v>57</v>
      </c>
      <c r="B65" s="108"/>
      <c r="C65" s="32" t="s">
        <v>58</v>
      </c>
    </row>
    <row r="66" spans="1:9" x14ac:dyDescent="0.2">
      <c r="A66" s="103" t="s">
        <v>1235</v>
      </c>
      <c r="B66" s="104"/>
      <c r="C66" s="33">
        <v>0.32210897999999999</v>
      </c>
    </row>
    <row r="67" spans="1:9" x14ac:dyDescent="0.2">
      <c r="A67" s="103" t="s">
        <v>1237</v>
      </c>
      <c r="B67" s="104"/>
      <c r="C67" s="33">
        <v>0.34805427999999999</v>
      </c>
    </row>
    <row r="68" spans="1:9" x14ac:dyDescent="0.2">
      <c r="A68" s="7" t="s">
        <v>59</v>
      </c>
    </row>
    <row r="69" spans="1:9" x14ac:dyDescent="0.2">
      <c r="A69" s="7" t="s">
        <v>60</v>
      </c>
    </row>
    <row r="71" spans="1:9" x14ac:dyDescent="0.2">
      <c r="A71" s="62" t="s">
        <v>1364</v>
      </c>
    </row>
    <row r="72" spans="1:9" x14ac:dyDescent="0.2">
      <c r="A72" s="62"/>
    </row>
    <row r="73" spans="1:9" x14ac:dyDescent="0.2">
      <c r="A73" s="63" t="s">
        <v>1365</v>
      </c>
    </row>
    <row r="74" spans="1:9" x14ac:dyDescent="0.2">
      <c r="A74" s="63" t="s">
        <v>1366</v>
      </c>
    </row>
    <row r="76" spans="1:9" x14ac:dyDescent="0.2">
      <c r="A76" s="14" t="s">
        <v>380</v>
      </c>
      <c r="D76" s="34">
        <v>9.5621548940254204</v>
      </c>
      <c r="E76" s="10" t="s">
        <v>61</v>
      </c>
    </row>
    <row r="78" spans="1:9" x14ac:dyDescent="0.2">
      <c r="A78" s="14" t="s">
        <v>381</v>
      </c>
      <c r="D78" s="30" t="s">
        <v>63</v>
      </c>
    </row>
    <row r="80" spans="1:9" x14ac:dyDescent="0.2">
      <c r="A80" s="62" t="s">
        <v>1367</v>
      </c>
      <c r="B80" s="63"/>
      <c r="C80" s="63"/>
      <c r="D80" s="63"/>
      <c r="E80" s="11"/>
      <c r="G80" s="11"/>
      <c r="H80" s="63"/>
      <c r="I80" s="63"/>
    </row>
    <row r="81" spans="1:9" ht="14.4" x14ac:dyDescent="0.3">
      <c r="A81" s="82"/>
      <c r="B81" s="63"/>
      <c r="C81" s="63"/>
      <c r="D81" s="63"/>
      <c r="E81" s="11"/>
      <c r="G81" s="11"/>
      <c r="H81" s="63"/>
      <c r="I81" s="63"/>
    </row>
    <row r="82" spans="1:9" x14ac:dyDescent="0.2">
      <c r="A82" s="62" t="s">
        <v>1080</v>
      </c>
      <c r="B82" s="63"/>
      <c r="C82" s="63"/>
      <c r="D82" s="63"/>
      <c r="E82" s="11"/>
      <c r="G82" s="11"/>
      <c r="H82" s="63"/>
      <c r="I82" s="63"/>
    </row>
    <row r="83" spans="1:9" x14ac:dyDescent="0.2">
      <c r="A83" s="63"/>
      <c r="B83" s="63"/>
      <c r="C83" s="63"/>
      <c r="D83" s="63"/>
      <c r="E83" s="11"/>
      <c r="G83" s="11"/>
      <c r="H83" s="63"/>
      <c r="I83" s="63"/>
    </row>
    <row r="84" spans="1:9" x14ac:dyDescent="0.2">
      <c r="A84" s="63"/>
      <c r="B84" s="63"/>
      <c r="C84" s="63"/>
      <c r="D84" s="63"/>
      <c r="E84" s="11"/>
      <c r="G84" s="11"/>
      <c r="H84" s="63"/>
      <c r="I84" s="63"/>
    </row>
    <row r="85" spans="1:9" x14ac:dyDescent="0.2">
      <c r="A85" s="63"/>
      <c r="B85" s="63"/>
      <c r="C85" s="63"/>
      <c r="D85" s="63"/>
      <c r="E85" s="11"/>
      <c r="G85" s="11"/>
      <c r="H85" s="63"/>
      <c r="I85" s="63"/>
    </row>
    <row r="86" spans="1:9" x14ac:dyDescent="0.2">
      <c r="A86" s="63"/>
      <c r="B86" s="63"/>
      <c r="C86" s="63"/>
      <c r="D86" s="63"/>
      <c r="E86" s="11"/>
      <c r="G86" s="11"/>
      <c r="H86" s="63"/>
      <c r="I86" s="63"/>
    </row>
    <row r="87" spans="1:9" x14ac:dyDescent="0.2">
      <c r="A87" s="63"/>
      <c r="B87" s="63"/>
      <c r="C87" s="63"/>
      <c r="D87" s="63"/>
      <c r="E87" s="11"/>
      <c r="G87" s="11"/>
      <c r="H87" s="63"/>
      <c r="I87" s="63"/>
    </row>
    <row r="88" spans="1:9" x14ac:dyDescent="0.2">
      <c r="A88" s="63"/>
      <c r="B88" s="63"/>
      <c r="C88" s="63"/>
      <c r="D88" s="63"/>
      <c r="E88" s="11"/>
      <c r="G88" s="11"/>
      <c r="H88" s="63"/>
      <c r="I88" s="63"/>
    </row>
    <row r="89" spans="1:9" x14ac:dyDescent="0.2">
      <c r="A89" s="63"/>
      <c r="B89" s="63"/>
      <c r="C89" s="63"/>
      <c r="D89" s="63"/>
      <c r="E89" s="11"/>
      <c r="G89" s="11"/>
      <c r="H89" s="63"/>
      <c r="I89" s="63"/>
    </row>
    <row r="90" spans="1:9" x14ac:dyDescent="0.2">
      <c r="A90" s="63"/>
      <c r="B90" s="63"/>
      <c r="C90" s="63"/>
      <c r="D90" s="63"/>
      <c r="E90" s="11"/>
      <c r="G90" s="11"/>
      <c r="H90" s="63"/>
      <c r="I90" s="63"/>
    </row>
    <row r="91" spans="1:9" x14ac:dyDescent="0.2">
      <c r="A91" s="63"/>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63"/>
      <c r="B94" s="63"/>
      <c r="C94" s="63"/>
      <c r="D94" s="63"/>
      <c r="E94" s="11"/>
      <c r="G94" s="11"/>
      <c r="H94" s="63"/>
      <c r="I94" s="63"/>
    </row>
    <row r="95" spans="1:9" x14ac:dyDescent="0.2">
      <c r="A95" s="63"/>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2" t="s">
        <v>1368</v>
      </c>
      <c r="B98" s="63"/>
      <c r="C98" s="63"/>
      <c r="D98" s="63"/>
      <c r="E98" s="11"/>
      <c r="G98" s="11"/>
      <c r="H98" s="63"/>
      <c r="I98" s="63"/>
    </row>
    <row r="99" spans="1:9" x14ac:dyDescent="0.2">
      <c r="A99" s="63"/>
      <c r="B99" s="63"/>
      <c r="C99" s="63"/>
      <c r="D99" s="63"/>
      <c r="E99" s="11"/>
      <c r="G99" s="11"/>
      <c r="H99" s="63"/>
      <c r="I99" s="63"/>
    </row>
    <row r="100" spans="1:9" x14ac:dyDescent="0.2">
      <c r="A100" s="62" t="s">
        <v>1081</v>
      </c>
      <c r="B100" s="63"/>
      <c r="C100" s="63"/>
      <c r="D100" s="63"/>
      <c r="E100" s="11"/>
      <c r="G100" s="11"/>
      <c r="H100" s="63"/>
      <c r="I100" s="63"/>
    </row>
    <row r="101" spans="1:9" x14ac:dyDescent="0.2">
      <c r="A101" s="63"/>
      <c r="B101" s="63"/>
      <c r="C101" s="63"/>
      <c r="D101" s="63"/>
      <c r="E101" s="11"/>
      <c r="G101" s="11"/>
      <c r="H101" s="63"/>
      <c r="I101" s="63"/>
    </row>
    <row r="102" spans="1:9" x14ac:dyDescent="0.2">
      <c r="A102" s="63"/>
      <c r="B102" s="63"/>
      <c r="C102" s="63"/>
      <c r="D102" s="63"/>
      <c r="E102" s="11"/>
      <c r="G102" s="11"/>
      <c r="H102" s="63"/>
      <c r="I102" s="63"/>
    </row>
    <row r="103" spans="1:9" x14ac:dyDescent="0.2">
      <c r="A103" s="63"/>
      <c r="B103" s="63"/>
      <c r="C103" s="63"/>
      <c r="D103" s="63"/>
      <c r="E103" s="11"/>
      <c r="G103" s="11"/>
      <c r="H103" s="63"/>
      <c r="I103" s="63"/>
    </row>
    <row r="104" spans="1:9" x14ac:dyDescent="0.2">
      <c r="A104" s="63"/>
      <c r="B104" s="63"/>
      <c r="C104" s="63"/>
      <c r="D104" s="63"/>
      <c r="E104" s="11"/>
      <c r="G104" s="11"/>
      <c r="H104" s="63"/>
      <c r="I104" s="63"/>
    </row>
    <row r="105" spans="1:9" x14ac:dyDescent="0.2">
      <c r="A105" s="63"/>
      <c r="B105" s="63"/>
      <c r="C105" s="63"/>
      <c r="D105" s="63"/>
      <c r="E105" s="11"/>
      <c r="G105" s="11"/>
      <c r="H105" s="63"/>
      <c r="I105" s="63"/>
    </row>
    <row r="106" spans="1:9" x14ac:dyDescent="0.2">
      <c r="A106" s="63"/>
      <c r="B106" s="63"/>
      <c r="C106" s="63"/>
      <c r="D106" s="63"/>
      <c r="E106" s="11"/>
      <c r="G106" s="11"/>
      <c r="H106" s="63"/>
      <c r="I106" s="63"/>
    </row>
    <row r="107" spans="1:9" x14ac:dyDescent="0.2">
      <c r="A107" s="63"/>
      <c r="B107" s="63"/>
      <c r="C107" s="63"/>
      <c r="D107" s="63"/>
      <c r="E107" s="11"/>
      <c r="G107" s="11"/>
      <c r="H107" s="63"/>
      <c r="I107" s="63"/>
    </row>
    <row r="108" spans="1:9" x14ac:dyDescent="0.2">
      <c r="A108" s="63"/>
      <c r="B108" s="63"/>
      <c r="C108" s="63"/>
      <c r="D108" s="63"/>
      <c r="E108" s="11"/>
      <c r="G108" s="11"/>
      <c r="H108" s="63"/>
      <c r="I108" s="63"/>
    </row>
    <row r="109" spans="1:9" x14ac:dyDescent="0.2">
      <c r="A109" s="63"/>
      <c r="B109" s="63"/>
      <c r="C109" s="63"/>
      <c r="D109" s="63"/>
      <c r="E109" s="11"/>
      <c r="G109" s="11"/>
      <c r="H109" s="63"/>
      <c r="I109" s="63"/>
    </row>
    <row r="110" spans="1:9" x14ac:dyDescent="0.2">
      <c r="A110" s="63"/>
      <c r="B110" s="63"/>
      <c r="C110" s="63"/>
      <c r="D110" s="63"/>
      <c r="E110" s="11"/>
      <c r="G110" s="11"/>
      <c r="H110" s="63"/>
      <c r="I110" s="63"/>
    </row>
    <row r="111" spans="1:9" x14ac:dyDescent="0.2">
      <c r="A111" s="63"/>
      <c r="B111" s="63"/>
      <c r="C111" s="63"/>
      <c r="D111" s="63"/>
      <c r="E111" s="11"/>
      <c r="G111" s="11"/>
      <c r="H111" s="63"/>
      <c r="I111" s="63"/>
    </row>
    <row r="112" spans="1:9" x14ac:dyDescent="0.2">
      <c r="A112" s="63"/>
      <c r="B112" s="63"/>
      <c r="C112" s="63"/>
      <c r="D112" s="63"/>
      <c r="E112" s="11"/>
      <c r="G112" s="11"/>
      <c r="H112" s="63"/>
      <c r="I112" s="63"/>
    </row>
    <row r="113" spans="1:9" x14ac:dyDescent="0.2">
      <c r="A113" s="63"/>
      <c r="B113" s="63"/>
      <c r="C113" s="63"/>
      <c r="D113" s="63"/>
      <c r="E113" s="11"/>
      <c r="G113" s="11"/>
      <c r="H113" s="63"/>
      <c r="I113" s="63"/>
    </row>
    <row r="114" spans="1:9" x14ac:dyDescent="0.2">
      <c r="A114" s="63"/>
      <c r="B114" s="63"/>
      <c r="C114" s="63"/>
      <c r="D114" s="63"/>
      <c r="E114" s="11"/>
      <c r="G114" s="11"/>
      <c r="H114" s="63"/>
      <c r="I114" s="63"/>
    </row>
    <row r="115" spans="1:9" x14ac:dyDescent="0.2">
      <c r="A115" s="63" t="s">
        <v>1084</v>
      </c>
      <c r="B115" s="63"/>
      <c r="C115" s="63"/>
      <c r="D115" s="63"/>
      <c r="E115" s="11"/>
      <c r="G115" s="11"/>
      <c r="H115" s="63"/>
      <c r="I115" s="63"/>
    </row>
    <row r="116" spans="1:9" x14ac:dyDescent="0.2">
      <c r="A116" s="64"/>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4"/>
      <c r="B119" s="63"/>
      <c r="C119" s="63"/>
      <c r="D119" s="63"/>
      <c r="E119" s="11"/>
      <c r="G119" s="11"/>
      <c r="H119" s="63"/>
      <c r="I119" s="63"/>
    </row>
    <row r="120" spans="1:9" x14ac:dyDescent="0.2">
      <c r="A120" s="64"/>
    </row>
  </sheetData>
  <mergeCells count="5">
    <mergeCell ref="A1:G1"/>
    <mergeCell ref="A52:G52"/>
    <mergeCell ref="A65:B65"/>
    <mergeCell ref="A66:B66"/>
    <mergeCell ref="A67:B67"/>
  </mergeCells>
  <conditionalFormatting sqref="F2:F3 F47:F51">
    <cfRule type="cellIs" dxfId="112" priority="3" stopIfTrue="1" operator="between">
      <formula>0.009</formula>
      <formula>-0.009</formula>
    </cfRule>
  </conditionalFormatting>
  <conditionalFormatting sqref="F5:F40">
    <cfRule type="cellIs" dxfId="111" priority="2" stopIfTrue="1" operator="between">
      <formula>0.009</formula>
      <formula>-0.009</formula>
    </cfRule>
  </conditionalFormatting>
  <conditionalFormatting sqref="F53:F65536">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72"/>
  <sheetViews>
    <sheetView workbookViewId="0">
      <selection sqref="A1:G1"/>
    </sheetView>
  </sheetViews>
  <sheetFormatPr defaultColWidth="9.44140625" defaultRowHeight="10.199999999999999" x14ac:dyDescent="0.2"/>
  <cols>
    <col min="1" max="1" width="38.5546875" style="7" bestFit="1" customWidth="1"/>
    <col min="2" max="2" width="58" style="7" bestFit="1" customWidth="1"/>
    <col min="3" max="3" width="15.44140625" style="7" bestFit="1" customWidth="1"/>
    <col min="4" max="4" width="15.5546875" style="7" bestFit="1" customWidth="1"/>
    <col min="5" max="5" width="26.33203125" style="10" customWidth="1"/>
    <col min="6" max="6" width="13.5546875" style="11" bestFit="1" customWidth="1"/>
    <col min="7" max="7" width="11" style="10" customWidth="1"/>
    <col min="8" max="16384" width="9.44140625" style="7"/>
  </cols>
  <sheetData>
    <row r="1" spans="1:7" s="1" customFormat="1" ht="13.8" x14ac:dyDescent="0.2">
      <c r="A1" s="105" t="s">
        <v>1550</v>
      </c>
      <c r="B1" s="106"/>
      <c r="C1" s="106"/>
      <c r="D1" s="106"/>
      <c r="E1" s="106"/>
      <c r="F1" s="106"/>
      <c r="G1" s="106"/>
    </row>
    <row r="2" spans="1:7" s="1" customFormat="1" ht="11.4" x14ac:dyDescent="0.2">
      <c r="A2" s="8" t="s">
        <v>7</v>
      </c>
      <c r="B2" s="7"/>
      <c r="C2" s="7"/>
      <c r="D2" s="7"/>
      <c r="E2" s="10"/>
      <c r="F2" s="11"/>
      <c r="G2" s="10"/>
    </row>
    <row r="3" spans="1:7" s="1" customFormat="1" ht="20.399999999999999" x14ac:dyDescent="0.2">
      <c r="A3" s="6" t="s">
        <v>2</v>
      </c>
      <c r="B3" s="6" t="s">
        <v>0</v>
      </c>
      <c r="C3" s="13" t="s">
        <v>1124</v>
      </c>
      <c r="D3" s="13" t="s">
        <v>1</v>
      </c>
      <c r="E3" s="100" t="s">
        <v>6</v>
      </c>
      <c r="F3" s="12" t="s">
        <v>3</v>
      </c>
      <c r="G3" s="12" t="s">
        <v>5</v>
      </c>
    </row>
    <row r="4" spans="1:7" s="1" customFormat="1" ht="27" customHeight="1" x14ac:dyDescent="0.2">
      <c r="A4" s="16" t="s">
        <v>20</v>
      </c>
      <c r="B4" s="17"/>
      <c r="C4" s="17"/>
      <c r="D4" s="17"/>
      <c r="E4" s="94"/>
      <c r="F4" s="19"/>
      <c r="G4" s="18"/>
    </row>
    <row r="5" spans="1:7" s="1" customFormat="1" ht="13.95" customHeight="1" x14ac:dyDescent="0.2">
      <c r="A5" s="20" t="s">
        <v>21</v>
      </c>
      <c r="B5" s="21"/>
      <c r="C5" s="21"/>
      <c r="D5" s="21"/>
      <c r="E5" s="22"/>
      <c r="F5" s="23"/>
      <c r="G5" s="22"/>
    </row>
    <row r="6" spans="1:7" s="1" customFormat="1" ht="11.4" x14ac:dyDescent="0.2">
      <c r="A6" s="21" t="s">
        <v>1526</v>
      </c>
      <c r="B6" s="21" t="s">
        <v>1527</v>
      </c>
      <c r="C6" s="56" t="s">
        <v>1528</v>
      </c>
      <c r="D6" s="24">
        <v>1695</v>
      </c>
      <c r="E6" s="22">
        <v>0</v>
      </c>
      <c r="F6" s="23">
        <v>100</v>
      </c>
      <c r="G6" s="22">
        <v>0</v>
      </c>
    </row>
    <row r="7" spans="1:7" x14ac:dyDescent="0.2">
      <c r="A7" s="20" t="s">
        <v>30</v>
      </c>
      <c r="B7" s="20"/>
      <c r="C7" s="20"/>
      <c r="D7" s="20"/>
      <c r="E7" s="25">
        <f>SUM(E5:E6)</f>
        <v>0</v>
      </c>
      <c r="F7" s="26">
        <f>SUM(F5:F6)</f>
        <v>100</v>
      </c>
      <c r="G7" s="25"/>
    </row>
    <row r="8" spans="1:7" x14ac:dyDescent="0.2">
      <c r="A8" s="21"/>
      <c r="B8" s="21"/>
      <c r="C8" s="21"/>
      <c r="D8" s="21"/>
      <c r="E8" s="22"/>
      <c r="F8" s="23"/>
      <c r="G8" s="22"/>
    </row>
    <row r="9" spans="1:7" x14ac:dyDescent="0.2">
      <c r="A9" s="20" t="s">
        <v>42</v>
      </c>
      <c r="B9" s="20"/>
      <c r="C9" s="20"/>
      <c r="D9" s="20"/>
      <c r="E9" s="25">
        <f>E7</f>
        <v>0</v>
      </c>
      <c r="F9" s="26">
        <f>F7</f>
        <v>100</v>
      </c>
      <c r="G9" s="25"/>
    </row>
    <row r="10" spans="1:7" x14ac:dyDescent="0.2">
      <c r="A10" s="20"/>
      <c r="B10" s="20"/>
      <c r="C10" s="20"/>
      <c r="D10" s="20"/>
      <c r="E10" s="25"/>
      <c r="F10" s="26"/>
      <c r="G10" s="25"/>
    </row>
    <row r="11" spans="1:7" x14ac:dyDescent="0.2">
      <c r="A11" s="20" t="s">
        <v>44</v>
      </c>
      <c r="B11" s="20"/>
      <c r="C11" s="20"/>
      <c r="D11" s="20"/>
      <c r="E11" s="95">
        <v>0</v>
      </c>
      <c r="F11" s="95">
        <v>0</v>
      </c>
      <c r="G11" s="25"/>
    </row>
    <row r="12" spans="1:7" x14ac:dyDescent="0.2">
      <c r="A12" s="20"/>
      <c r="B12" s="20"/>
      <c r="C12" s="20"/>
      <c r="D12" s="20"/>
      <c r="E12" s="25"/>
      <c r="F12" s="26"/>
      <c r="G12" s="25"/>
    </row>
    <row r="13" spans="1:7" x14ac:dyDescent="0.2">
      <c r="A13" s="27" t="s">
        <v>43</v>
      </c>
      <c r="B13" s="27"/>
      <c r="C13" s="27"/>
      <c r="D13" s="27"/>
      <c r="E13" s="28">
        <v>3.9999999999999998E-7</v>
      </c>
      <c r="F13" s="29">
        <v>100</v>
      </c>
      <c r="G13" s="28"/>
    </row>
    <row r="15" spans="1:7" x14ac:dyDescent="0.2">
      <c r="A15" s="14" t="s">
        <v>46</v>
      </c>
    </row>
    <row r="16" spans="1:7" x14ac:dyDescent="0.2">
      <c r="A16" s="14" t="s">
        <v>1529</v>
      </c>
    </row>
    <row r="17" spans="1:7" x14ac:dyDescent="0.2">
      <c r="A17" s="119" t="s">
        <v>1530</v>
      </c>
      <c r="B17" s="119"/>
      <c r="C17" s="119"/>
      <c r="D17" s="119"/>
      <c r="E17" s="119"/>
      <c r="F17" s="119"/>
      <c r="G17" s="119"/>
    </row>
    <row r="18" spans="1:7" x14ac:dyDescent="0.2">
      <c r="A18" s="101"/>
      <c r="B18" s="101"/>
      <c r="C18" s="101"/>
      <c r="D18" s="101"/>
      <c r="E18" s="101"/>
      <c r="F18" s="101"/>
      <c r="G18" s="101"/>
    </row>
    <row r="19" spans="1:7" x14ac:dyDescent="0.2">
      <c r="A19" s="14" t="s">
        <v>47</v>
      </c>
    </row>
    <row r="20" spans="1:7" x14ac:dyDescent="0.2">
      <c r="A20" s="14" t="s">
        <v>48</v>
      </c>
    </row>
    <row r="21" spans="1:7" x14ac:dyDescent="0.2">
      <c r="A21" s="14" t="s">
        <v>49</v>
      </c>
      <c r="B21" s="14"/>
      <c r="C21" s="30" t="s">
        <v>51</v>
      </c>
      <c r="D21" s="14" t="s">
        <v>50</v>
      </c>
    </row>
    <row r="22" spans="1:7" x14ac:dyDescent="0.2">
      <c r="A22" s="7" t="s">
        <v>52</v>
      </c>
      <c r="C22" s="31">
        <v>0</v>
      </c>
      <c r="D22" s="31">
        <v>0</v>
      </c>
    </row>
    <row r="23" spans="1:7" x14ac:dyDescent="0.2">
      <c r="A23" s="7" t="s">
        <v>53</v>
      </c>
      <c r="C23" s="31">
        <v>0</v>
      </c>
      <c r="D23" s="31">
        <v>0</v>
      </c>
    </row>
    <row r="24" spans="1:7" x14ac:dyDescent="0.2">
      <c r="A24" s="7" t="s">
        <v>54</v>
      </c>
      <c r="C24" s="31">
        <v>0</v>
      </c>
      <c r="D24" s="31">
        <v>0</v>
      </c>
    </row>
    <row r="25" spans="1:7" x14ac:dyDescent="0.2">
      <c r="A25" s="7" t="s">
        <v>55</v>
      </c>
      <c r="C25" s="31">
        <v>0</v>
      </c>
      <c r="D25" s="31">
        <v>0</v>
      </c>
    </row>
    <row r="27" spans="1:7" x14ac:dyDescent="0.2">
      <c r="A27" s="7" t="s">
        <v>60</v>
      </c>
    </row>
    <row r="29" spans="1:7" ht="14.4" x14ac:dyDescent="0.3">
      <c r="A29" s="112" t="s">
        <v>1552</v>
      </c>
      <c r="B29" s="113"/>
      <c r="C29" s="113"/>
      <c r="D29" s="30" t="s">
        <v>63</v>
      </c>
    </row>
    <row r="31" spans="1:7" x14ac:dyDescent="0.2">
      <c r="A31" s="14" t="s">
        <v>1551</v>
      </c>
    </row>
    <row r="34" spans="1:7" ht="24" customHeight="1" x14ac:dyDescent="0.2"/>
    <row r="36" spans="1:7" ht="28.2" customHeight="1" x14ac:dyDescent="0.2"/>
    <row r="38" spans="1:7" ht="13.95" customHeight="1" x14ac:dyDescent="0.2"/>
    <row r="39" spans="1:7" ht="10.5" customHeight="1" x14ac:dyDescent="0.2"/>
    <row r="40" spans="1:7" ht="26.25" customHeight="1" x14ac:dyDescent="0.2"/>
    <row r="42" spans="1:7" ht="29.1" customHeight="1" x14ac:dyDescent="0.2"/>
    <row r="44" spans="1:7" s="1" customFormat="1" ht="11.4" x14ac:dyDescent="0.2">
      <c r="A44" s="7"/>
      <c r="B44" s="7"/>
      <c r="C44" s="7"/>
      <c r="D44" s="7"/>
      <c r="E44" s="10"/>
      <c r="F44" s="11"/>
      <c r="G44" s="10"/>
    </row>
    <row r="46" spans="1:7" s="1" customFormat="1" ht="38.25" customHeight="1" x14ac:dyDescent="0.2">
      <c r="A46" s="7"/>
      <c r="B46" s="7"/>
      <c r="C46" s="7"/>
      <c r="D46" s="7"/>
      <c r="E46" s="10"/>
      <c r="F46" s="11"/>
      <c r="G46" s="10"/>
    </row>
    <row r="50" spans="1:9" x14ac:dyDescent="0.2">
      <c r="H50" s="14"/>
      <c r="I50" s="14"/>
    </row>
    <row r="52" spans="1:9" x14ac:dyDescent="0.2">
      <c r="H52" s="14"/>
      <c r="I52" s="14"/>
    </row>
    <row r="53" spans="1:9" x14ac:dyDescent="0.2">
      <c r="H53" s="14"/>
      <c r="I53" s="14"/>
    </row>
    <row r="54" spans="1:9" x14ac:dyDescent="0.2">
      <c r="H54" s="14"/>
      <c r="I54" s="14"/>
    </row>
    <row r="55" spans="1:9" x14ac:dyDescent="0.2">
      <c r="H55" s="14"/>
      <c r="I55" s="14"/>
    </row>
    <row r="56" spans="1:9" x14ac:dyDescent="0.2">
      <c r="H56" s="14"/>
      <c r="I56" s="14"/>
    </row>
    <row r="63" spans="1:9" s="10" customFormat="1" x14ac:dyDescent="0.2">
      <c r="A63" s="7"/>
      <c r="B63" s="7"/>
      <c r="C63" s="7"/>
      <c r="D63" s="7"/>
      <c r="F63" s="11"/>
      <c r="H63" s="7"/>
      <c r="I63" s="7"/>
    </row>
    <row r="64" spans="1:9" s="10" customFormat="1" x14ac:dyDescent="0.2">
      <c r="A64" s="7"/>
      <c r="B64" s="7"/>
      <c r="C64" s="7"/>
      <c r="D64" s="7"/>
      <c r="F64" s="11"/>
      <c r="H64" s="7"/>
      <c r="I64" s="7"/>
    </row>
    <row r="65" spans="1:9" s="10" customFormat="1" x14ac:dyDescent="0.2">
      <c r="A65" s="7"/>
      <c r="B65" s="7"/>
      <c r="C65" s="7"/>
      <c r="D65" s="7"/>
      <c r="F65" s="11"/>
      <c r="H65" s="7"/>
      <c r="I65" s="7"/>
    </row>
    <row r="66" spans="1:9" s="10" customFormat="1" x14ac:dyDescent="0.2">
      <c r="A66" s="7"/>
      <c r="B66" s="7"/>
      <c r="C66" s="7"/>
      <c r="D66" s="7"/>
      <c r="F66" s="11"/>
      <c r="H66" s="7"/>
      <c r="I66" s="7"/>
    </row>
    <row r="67" spans="1:9" s="10" customFormat="1" x14ac:dyDescent="0.2">
      <c r="A67" s="7"/>
      <c r="B67" s="7"/>
      <c r="C67" s="7"/>
      <c r="D67" s="7"/>
      <c r="F67" s="11"/>
      <c r="H67" s="7"/>
      <c r="I67" s="7"/>
    </row>
    <row r="68" spans="1:9" s="10" customFormat="1" x14ac:dyDescent="0.2">
      <c r="A68" s="7"/>
      <c r="B68" s="7"/>
      <c r="C68" s="7"/>
      <c r="D68" s="7"/>
      <c r="F68" s="11"/>
      <c r="H68" s="7"/>
      <c r="I68" s="7"/>
    </row>
    <row r="70" spans="1:9" s="10" customFormat="1" x14ac:dyDescent="0.2">
      <c r="A70" s="7"/>
      <c r="B70" s="7"/>
      <c r="C70" s="7"/>
      <c r="D70" s="7"/>
      <c r="F70" s="11"/>
      <c r="H70" s="7"/>
      <c r="I70" s="7"/>
    </row>
    <row r="72" spans="1:9" s="10" customFormat="1" ht="15" customHeight="1" x14ac:dyDescent="0.2">
      <c r="A72" s="7"/>
      <c r="B72" s="7"/>
      <c r="C72" s="7"/>
      <c r="D72" s="7"/>
      <c r="F72" s="11"/>
      <c r="H72" s="7"/>
      <c r="I72" s="7"/>
    </row>
  </sheetData>
  <mergeCells count="3">
    <mergeCell ref="A1:G1"/>
    <mergeCell ref="A17:G17"/>
    <mergeCell ref="A29:C29"/>
  </mergeCells>
  <conditionalFormatting sqref="F2 F19:F65442">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6"/>
  <sheetViews>
    <sheetView workbookViewId="0">
      <selection sqref="A1:G1"/>
    </sheetView>
  </sheetViews>
  <sheetFormatPr defaultColWidth="9.109375" defaultRowHeight="10.199999999999999" x14ac:dyDescent="0.2"/>
  <cols>
    <col min="1" max="1" width="38.6640625" style="7" bestFit="1" customWidth="1"/>
    <col min="2" max="2" width="53.8867187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1369</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1124</v>
      </c>
      <c r="D4" s="13" t="s">
        <v>1</v>
      </c>
      <c r="E4" s="52" t="s">
        <v>6</v>
      </c>
      <c r="F4" s="12" t="s">
        <v>3</v>
      </c>
      <c r="G4" s="12" t="s">
        <v>5</v>
      </c>
    </row>
    <row r="5" spans="1:7" x14ac:dyDescent="0.2">
      <c r="A5" s="16" t="s">
        <v>20</v>
      </c>
      <c r="B5" s="17"/>
      <c r="C5" s="17"/>
      <c r="D5" s="17"/>
      <c r="E5" s="18"/>
      <c r="F5" s="19"/>
      <c r="G5" s="18"/>
    </row>
    <row r="6" spans="1:7" x14ac:dyDescent="0.2">
      <c r="A6" s="20" t="s">
        <v>21</v>
      </c>
      <c r="B6" s="21"/>
      <c r="C6" s="21"/>
      <c r="D6" s="21"/>
      <c r="E6" s="22"/>
      <c r="F6" s="23"/>
      <c r="G6" s="22"/>
    </row>
    <row r="7" spans="1:7" x14ac:dyDescent="0.2">
      <c r="A7" s="21" t="s">
        <v>70</v>
      </c>
      <c r="B7" s="21" t="s">
        <v>69</v>
      </c>
      <c r="C7" s="21" t="s">
        <v>22</v>
      </c>
      <c r="D7" s="24">
        <v>8000</v>
      </c>
      <c r="E7" s="22">
        <v>8129.9939726000002</v>
      </c>
      <c r="F7" s="23">
        <v>6.0757466639710396</v>
      </c>
      <c r="G7" s="22">
        <v>7.5580999999999996</v>
      </c>
    </row>
    <row r="8" spans="1:7" x14ac:dyDescent="0.2">
      <c r="A8" s="21" t="s">
        <v>1370</v>
      </c>
      <c r="B8" s="21" t="s">
        <v>1371</v>
      </c>
      <c r="C8" s="21" t="s">
        <v>22</v>
      </c>
      <c r="D8" s="24">
        <v>7500</v>
      </c>
      <c r="E8" s="22">
        <v>7765.4877740000002</v>
      </c>
      <c r="F8" s="23">
        <v>5.8033421175956503</v>
      </c>
      <c r="G8" s="22">
        <v>6.75</v>
      </c>
    </row>
    <row r="9" spans="1:7" x14ac:dyDescent="0.2">
      <c r="A9" s="21" t="s">
        <v>74</v>
      </c>
      <c r="B9" s="21" t="s">
        <v>73</v>
      </c>
      <c r="C9" s="21" t="s">
        <v>22</v>
      </c>
      <c r="D9" s="24">
        <v>5467</v>
      </c>
      <c r="E9" s="22">
        <v>5473.6033871</v>
      </c>
      <c r="F9" s="23">
        <v>4.0905599230644896</v>
      </c>
      <c r="G9" s="22">
        <v>7.3920500000000002</v>
      </c>
    </row>
    <row r="10" spans="1:7" x14ac:dyDescent="0.2">
      <c r="A10" s="21" t="s">
        <v>1372</v>
      </c>
      <c r="B10" s="21" t="s">
        <v>1373</v>
      </c>
      <c r="C10" s="21" t="s">
        <v>22</v>
      </c>
      <c r="D10" s="24">
        <v>500</v>
      </c>
      <c r="E10" s="22">
        <v>5231.1530137</v>
      </c>
      <c r="F10" s="23">
        <v>3.9093707300185701</v>
      </c>
      <c r="G10" s="22">
        <v>6.6851000000000003</v>
      </c>
    </row>
    <row r="11" spans="1:7" x14ac:dyDescent="0.2">
      <c r="A11" s="21" t="s">
        <v>97</v>
      </c>
      <c r="B11" s="21" t="s">
        <v>96</v>
      </c>
      <c r="C11" s="21" t="s">
        <v>22</v>
      </c>
      <c r="D11" s="24">
        <v>5000</v>
      </c>
      <c r="E11" s="22">
        <v>5216.5485615999996</v>
      </c>
      <c r="F11" s="23">
        <v>3.8984564597958902</v>
      </c>
      <c r="G11" s="22">
        <v>7.3860000000000001</v>
      </c>
    </row>
    <row r="12" spans="1:7" x14ac:dyDescent="0.2">
      <c r="A12" s="21" t="s">
        <v>99</v>
      </c>
      <c r="B12" s="21" t="s">
        <v>98</v>
      </c>
      <c r="C12" s="21" t="s">
        <v>22</v>
      </c>
      <c r="D12" s="24">
        <v>9000</v>
      </c>
      <c r="E12" s="22">
        <v>5077.7910000000002</v>
      </c>
      <c r="F12" s="23">
        <v>3.7947594835332699</v>
      </c>
      <c r="G12" s="22">
        <v>6.69</v>
      </c>
    </row>
    <row r="13" spans="1:7" x14ac:dyDescent="0.2">
      <c r="A13" s="21" t="s">
        <v>1374</v>
      </c>
      <c r="B13" s="21" t="s">
        <v>1375</v>
      </c>
      <c r="C13" s="21" t="s">
        <v>68</v>
      </c>
      <c r="D13" s="24">
        <v>500</v>
      </c>
      <c r="E13" s="22">
        <v>5033.0363014000004</v>
      </c>
      <c r="F13" s="23">
        <v>3.7613131843561201</v>
      </c>
      <c r="G13" s="22">
        <v>6.1390000000000002</v>
      </c>
    </row>
    <row r="14" spans="1:7" x14ac:dyDescent="0.2">
      <c r="A14" s="21" t="s">
        <v>101</v>
      </c>
      <c r="B14" s="21" t="s">
        <v>100</v>
      </c>
      <c r="C14" s="21" t="s">
        <v>22</v>
      </c>
      <c r="D14" s="24">
        <v>5000</v>
      </c>
      <c r="E14" s="22">
        <v>5004.0026711999999</v>
      </c>
      <c r="F14" s="23">
        <v>3.7396156305294999</v>
      </c>
      <c r="G14" s="22">
        <v>7.3766999999999996</v>
      </c>
    </row>
    <row r="15" spans="1:7" x14ac:dyDescent="0.2">
      <c r="A15" s="21" t="s">
        <v>29</v>
      </c>
      <c r="B15" s="21" t="s">
        <v>28</v>
      </c>
      <c r="C15" s="21" t="s">
        <v>27</v>
      </c>
      <c r="D15" s="24">
        <v>4269</v>
      </c>
      <c r="E15" s="22">
        <v>4569.2131559999998</v>
      </c>
      <c r="F15" s="23">
        <v>3.4146866139264</v>
      </c>
      <c r="G15" s="22">
        <v>8.1828000000000003</v>
      </c>
    </row>
    <row r="16" spans="1:7" x14ac:dyDescent="0.2">
      <c r="A16" s="21" t="s">
        <v>26</v>
      </c>
      <c r="B16" s="21" t="s">
        <v>25</v>
      </c>
      <c r="C16" s="21" t="s">
        <v>27</v>
      </c>
      <c r="D16" s="24">
        <v>4076</v>
      </c>
      <c r="E16" s="22">
        <v>4375.9732199999999</v>
      </c>
      <c r="F16" s="23">
        <v>3.2702736044635601</v>
      </c>
      <c r="G16" s="22">
        <v>8.2303999999999995</v>
      </c>
    </row>
    <row r="17" spans="1:7" x14ac:dyDescent="0.2">
      <c r="A17" s="21" t="s">
        <v>103</v>
      </c>
      <c r="B17" s="21" t="s">
        <v>102</v>
      </c>
      <c r="C17" s="21" t="s">
        <v>22</v>
      </c>
      <c r="D17" s="24">
        <v>3500</v>
      </c>
      <c r="E17" s="22">
        <v>3594.9253122999999</v>
      </c>
      <c r="F17" s="23">
        <v>2.6865770807510998</v>
      </c>
      <c r="G17" s="22">
        <v>7.1349999999999998</v>
      </c>
    </row>
    <row r="18" spans="1:7" x14ac:dyDescent="0.2">
      <c r="A18" s="21" t="s">
        <v>1342</v>
      </c>
      <c r="B18" s="21" t="s">
        <v>1343</v>
      </c>
      <c r="C18" s="21" t="s">
        <v>22</v>
      </c>
      <c r="D18" s="24">
        <v>300</v>
      </c>
      <c r="E18" s="22">
        <v>3003.6058767</v>
      </c>
      <c r="F18" s="23">
        <v>2.2446693622095899</v>
      </c>
      <c r="G18" s="22">
        <v>6.875</v>
      </c>
    </row>
    <row r="19" spans="1:7" x14ac:dyDescent="0.2">
      <c r="A19" s="21" t="s">
        <v>1376</v>
      </c>
      <c r="B19" s="21" t="s">
        <v>1377</v>
      </c>
      <c r="C19" s="21" t="s">
        <v>68</v>
      </c>
      <c r="D19" s="24">
        <v>2500</v>
      </c>
      <c r="E19" s="22">
        <v>2698.7453082000002</v>
      </c>
      <c r="F19" s="23">
        <v>2.01683947841352</v>
      </c>
      <c r="G19" s="22">
        <v>7.03</v>
      </c>
    </row>
    <row r="20" spans="1:7" x14ac:dyDescent="0.2">
      <c r="A20" s="21" t="s">
        <v>1378</v>
      </c>
      <c r="B20" s="21" t="s">
        <v>1379</v>
      </c>
      <c r="C20" s="21" t="s">
        <v>1380</v>
      </c>
      <c r="D20" s="24">
        <v>2500</v>
      </c>
      <c r="E20" s="22">
        <v>2696.0736301000002</v>
      </c>
      <c r="F20" s="23">
        <v>2.0148428669328702</v>
      </c>
      <c r="G20" s="22">
        <v>6.8893000000000004</v>
      </c>
    </row>
    <row r="21" spans="1:7" x14ac:dyDescent="0.2">
      <c r="A21" s="21" t="s">
        <v>1381</v>
      </c>
      <c r="B21" s="21" t="s">
        <v>1382</v>
      </c>
      <c r="C21" s="21" t="s">
        <v>22</v>
      </c>
      <c r="D21" s="24">
        <v>2500</v>
      </c>
      <c r="E21" s="22">
        <v>2669.6106095999999</v>
      </c>
      <c r="F21" s="23">
        <v>1.99506639365831</v>
      </c>
      <c r="G21" s="22">
        <v>7.16</v>
      </c>
    </row>
    <row r="22" spans="1:7" x14ac:dyDescent="0.2">
      <c r="A22" s="21" t="s">
        <v>1383</v>
      </c>
      <c r="B22" s="21" t="s">
        <v>1384</v>
      </c>
      <c r="C22" s="21" t="s">
        <v>22</v>
      </c>
      <c r="D22" s="24">
        <v>250</v>
      </c>
      <c r="E22" s="22">
        <v>2665.4564657999999</v>
      </c>
      <c r="F22" s="23">
        <v>1.99196189869564</v>
      </c>
      <c r="G22" s="22">
        <v>6.29</v>
      </c>
    </row>
    <row r="23" spans="1:7" x14ac:dyDescent="0.2">
      <c r="A23" s="21" t="s">
        <v>1385</v>
      </c>
      <c r="B23" s="21" t="s">
        <v>1386</v>
      </c>
      <c r="C23" s="21" t="s">
        <v>22</v>
      </c>
      <c r="D23" s="24">
        <v>250</v>
      </c>
      <c r="E23" s="22">
        <v>2635.1270205000001</v>
      </c>
      <c r="F23" s="23">
        <v>1.9692959500217999</v>
      </c>
      <c r="G23" s="22">
        <v>6.1749999999999998</v>
      </c>
    </row>
    <row r="24" spans="1:7" x14ac:dyDescent="0.2">
      <c r="A24" s="21" t="s">
        <v>105</v>
      </c>
      <c r="B24" s="21" t="s">
        <v>104</v>
      </c>
      <c r="C24" s="21" t="s">
        <v>22</v>
      </c>
      <c r="D24" s="24">
        <v>2500</v>
      </c>
      <c r="E24" s="22">
        <v>2634.2855137000001</v>
      </c>
      <c r="F24" s="23">
        <v>1.9686670710644401</v>
      </c>
      <c r="G24" s="22">
        <v>7.5781000000000001</v>
      </c>
    </row>
    <row r="25" spans="1:7" x14ac:dyDescent="0.2">
      <c r="A25" s="21" t="s">
        <v>1387</v>
      </c>
      <c r="B25" s="21" t="s">
        <v>1388</v>
      </c>
      <c r="C25" s="21" t="s">
        <v>68</v>
      </c>
      <c r="D25" s="24">
        <v>2500</v>
      </c>
      <c r="E25" s="22">
        <v>2624.6352740000002</v>
      </c>
      <c r="F25" s="23">
        <v>1.9614552069644899</v>
      </c>
      <c r="G25" s="22">
        <v>6.9749999999999996</v>
      </c>
    </row>
    <row r="26" spans="1:7" x14ac:dyDescent="0.2">
      <c r="A26" s="21" t="s">
        <v>1389</v>
      </c>
      <c r="B26" s="21" t="s">
        <v>1390</v>
      </c>
      <c r="C26" s="21" t="s">
        <v>1380</v>
      </c>
      <c r="D26" s="24">
        <v>2500</v>
      </c>
      <c r="E26" s="22">
        <v>2593.6409932000001</v>
      </c>
      <c r="F26" s="23">
        <v>1.9382924101890699</v>
      </c>
      <c r="G26" s="22">
        <v>7.0994999999999999</v>
      </c>
    </row>
    <row r="27" spans="1:7" x14ac:dyDescent="0.2">
      <c r="A27" s="21" t="s">
        <v>1391</v>
      </c>
      <c r="B27" s="21" t="s">
        <v>1392</v>
      </c>
      <c r="C27" s="21" t="s">
        <v>1380</v>
      </c>
      <c r="D27" s="24">
        <v>2500</v>
      </c>
      <c r="E27" s="22">
        <v>2578.5466096</v>
      </c>
      <c r="F27" s="23">
        <v>1.9270120019733299</v>
      </c>
      <c r="G27" s="22">
        <v>6.7450000000000001</v>
      </c>
    </row>
    <row r="28" spans="1:7" x14ac:dyDescent="0.2">
      <c r="A28" s="21" t="s">
        <v>1393</v>
      </c>
      <c r="B28" s="21" t="s">
        <v>1394</v>
      </c>
      <c r="C28" s="21" t="s">
        <v>68</v>
      </c>
      <c r="D28" s="24">
        <v>2500</v>
      </c>
      <c r="E28" s="22">
        <v>2576.2727396999999</v>
      </c>
      <c r="F28" s="23">
        <v>1.9253126824528199</v>
      </c>
      <c r="G28" s="22">
        <v>6.9349999999999996</v>
      </c>
    </row>
    <row r="29" spans="1:7" x14ac:dyDescent="0.2">
      <c r="A29" s="21" t="s">
        <v>24</v>
      </c>
      <c r="B29" s="21" t="s">
        <v>23</v>
      </c>
      <c r="C29" s="21" t="s">
        <v>22</v>
      </c>
      <c r="D29" s="24">
        <v>250</v>
      </c>
      <c r="E29" s="22">
        <v>2566.2413013999999</v>
      </c>
      <c r="F29" s="23">
        <v>1.9178159391598399</v>
      </c>
      <c r="G29" s="22">
        <v>6.7450000000000001</v>
      </c>
    </row>
    <row r="30" spans="1:7" x14ac:dyDescent="0.2">
      <c r="A30" s="21" t="s">
        <v>107</v>
      </c>
      <c r="B30" s="21" t="s">
        <v>106</v>
      </c>
      <c r="C30" s="21" t="s">
        <v>22</v>
      </c>
      <c r="D30" s="24">
        <v>250</v>
      </c>
      <c r="E30" s="22">
        <v>2480.0036986</v>
      </c>
      <c r="F30" s="23">
        <v>1.8533684341202601</v>
      </c>
      <c r="G30" s="22">
        <v>7.13</v>
      </c>
    </row>
    <row r="31" spans="1:7" x14ac:dyDescent="0.2">
      <c r="A31" s="21" t="s">
        <v>1395</v>
      </c>
      <c r="B31" s="21" t="s">
        <v>1396</v>
      </c>
      <c r="C31" s="21" t="s">
        <v>68</v>
      </c>
      <c r="D31" s="24">
        <v>2050</v>
      </c>
      <c r="E31" s="22">
        <v>2227.5383685000002</v>
      </c>
      <c r="F31" s="23">
        <v>1.66469481489088</v>
      </c>
      <c r="G31" s="22">
        <v>6.8087999999999997</v>
      </c>
    </row>
    <row r="32" spans="1:7" x14ac:dyDescent="0.2">
      <c r="A32" s="21" t="s">
        <v>1397</v>
      </c>
      <c r="B32" s="21" t="s">
        <v>1398</v>
      </c>
      <c r="C32" s="21" t="s">
        <v>22</v>
      </c>
      <c r="D32" s="24">
        <v>2000</v>
      </c>
      <c r="E32" s="22">
        <v>2172.1032602999999</v>
      </c>
      <c r="F32" s="23">
        <v>1.62326678003032</v>
      </c>
      <c r="G32" s="22">
        <v>7.7361000000000004</v>
      </c>
    </row>
    <row r="33" spans="1:9" x14ac:dyDescent="0.2">
      <c r="A33" s="21" t="s">
        <v>1399</v>
      </c>
      <c r="B33" s="21" t="s">
        <v>1400</v>
      </c>
      <c r="C33" s="21" t="s">
        <v>22</v>
      </c>
      <c r="D33" s="24">
        <v>2000</v>
      </c>
      <c r="E33" s="22">
        <v>2088.6627671000001</v>
      </c>
      <c r="F33" s="23">
        <v>1.5609096245504299</v>
      </c>
      <c r="G33" s="22">
        <v>7.4946000000000002</v>
      </c>
    </row>
    <row r="34" spans="1:9" x14ac:dyDescent="0.2">
      <c r="A34" s="21" t="s">
        <v>1401</v>
      </c>
      <c r="B34" s="21" t="s">
        <v>1402</v>
      </c>
      <c r="C34" s="21" t="s">
        <v>22</v>
      </c>
      <c r="D34" s="24">
        <v>3500</v>
      </c>
      <c r="E34" s="22">
        <v>1830.3215</v>
      </c>
      <c r="F34" s="23">
        <v>1.3678447714842601</v>
      </c>
      <c r="G34" s="22">
        <v>6.7567000000000004</v>
      </c>
    </row>
    <row r="35" spans="1:9" x14ac:dyDescent="0.2">
      <c r="A35" s="21" t="s">
        <v>109</v>
      </c>
      <c r="B35" s="21" t="s">
        <v>108</v>
      </c>
      <c r="C35" s="21" t="s">
        <v>22</v>
      </c>
      <c r="D35" s="24">
        <v>130</v>
      </c>
      <c r="E35" s="22">
        <v>1389.3887123</v>
      </c>
      <c r="F35" s="23">
        <v>1.0383247345774</v>
      </c>
      <c r="G35" s="22">
        <v>6.1702000000000004</v>
      </c>
    </row>
    <row r="36" spans="1:9" x14ac:dyDescent="0.2">
      <c r="A36" s="21" t="s">
        <v>1403</v>
      </c>
      <c r="B36" s="21" t="s">
        <v>1404</v>
      </c>
      <c r="C36" s="21" t="s">
        <v>1380</v>
      </c>
      <c r="D36" s="24">
        <v>10</v>
      </c>
      <c r="E36" s="22">
        <v>1052.0983836</v>
      </c>
      <c r="F36" s="23">
        <v>0.78625928455427196</v>
      </c>
      <c r="G36" s="22">
        <v>6.7850000000000001</v>
      </c>
    </row>
    <row r="37" spans="1:9" x14ac:dyDescent="0.2">
      <c r="A37" s="21" t="s">
        <v>111</v>
      </c>
      <c r="B37" s="21" t="s">
        <v>110</v>
      </c>
      <c r="C37" s="21" t="s">
        <v>68</v>
      </c>
      <c r="D37" s="24">
        <v>500</v>
      </c>
      <c r="E37" s="22">
        <v>513.84521919999997</v>
      </c>
      <c r="F37" s="23">
        <v>0.38400931007743899</v>
      </c>
      <c r="G37" s="22">
        <v>6.7436999999999996</v>
      </c>
    </row>
    <row r="38" spans="1:9" x14ac:dyDescent="0.2">
      <c r="A38" s="20" t="s">
        <v>30</v>
      </c>
      <c r="B38" s="20"/>
      <c r="C38" s="20"/>
      <c r="D38" s="20"/>
      <c r="E38" s="25">
        <f>SUM(E6:E37)</f>
        <v>105167.93162200002</v>
      </c>
      <c r="F38" s="26">
        <f>SUM(F6:F37)</f>
        <v>78.594610508026591</v>
      </c>
      <c r="G38" s="25"/>
      <c r="H38" s="14"/>
      <c r="I38" s="14"/>
    </row>
    <row r="39" spans="1:9" x14ac:dyDescent="0.2">
      <c r="A39" s="21"/>
      <c r="B39" s="21"/>
      <c r="C39" s="21"/>
      <c r="D39" s="21"/>
      <c r="E39" s="22"/>
      <c r="F39" s="23"/>
      <c r="G39" s="22"/>
    </row>
    <row r="40" spans="1:9" x14ac:dyDescent="0.2">
      <c r="A40" s="20" t="s">
        <v>39</v>
      </c>
      <c r="B40" s="21"/>
      <c r="C40" s="21"/>
      <c r="D40" s="21"/>
      <c r="E40" s="22"/>
      <c r="F40" s="23"/>
      <c r="G40" s="22"/>
    </row>
    <row r="41" spans="1:9" x14ac:dyDescent="0.2">
      <c r="A41" s="21" t="s">
        <v>72</v>
      </c>
      <c r="B41" s="21" t="s">
        <v>71</v>
      </c>
      <c r="C41" s="21" t="s">
        <v>40</v>
      </c>
      <c r="D41" s="24">
        <v>9029500</v>
      </c>
      <c r="E41" s="22">
        <v>8651.8020347000001</v>
      </c>
      <c r="F41" s="23">
        <v>6.4657068045593498</v>
      </c>
      <c r="G41" s="22">
        <v>7.4732188124500096</v>
      </c>
    </row>
    <row r="42" spans="1:9" x14ac:dyDescent="0.2">
      <c r="A42" s="21" t="s">
        <v>113</v>
      </c>
      <c r="B42" s="21" t="s">
        <v>112</v>
      </c>
      <c r="C42" s="21" t="s">
        <v>40</v>
      </c>
      <c r="D42" s="24">
        <v>2500000</v>
      </c>
      <c r="E42" s="22">
        <v>2562.9836111</v>
      </c>
      <c r="F42" s="23">
        <v>1.9153813861897999</v>
      </c>
      <c r="G42" s="22">
        <v>7.3092327099999999</v>
      </c>
    </row>
    <row r="43" spans="1:9" x14ac:dyDescent="0.2">
      <c r="A43" s="21" t="s">
        <v>1405</v>
      </c>
      <c r="B43" s="21" t="s">
        <v>1406</v>
      </c>
      <c r="C43" s="21" t="s">
        <v>40</v>
      </c>
      <c r="D43" s="24">
        <v>2500000</v>
      </c>
      <c r="E43" s="22">
        <v>2560.0494444000001</v>
      </c>
      <c r="F43" s="23">
        <v>1.91318861045107</v>
      </c>
      <c r="G43" s="22">
        <v>7.39331172781249</v>
      </c>
    </row>
    <row r="44" spans="1:9" x14ac:dyDescent="0.2">
      <c r="A44" s="21" t="s">
        <v>78</v>
      </c>
      <c r="B44" s="21" t="s">
        <v>77</v>
      </c>
      <c r="C44" s="21" t="s">
        <v>40</v>
      </c>
      <c r="D44" s="24">
        <v>2500000</v>
      </c>
      <c r="E44" s="22">
        <v>2534.5949999999998</v>
      </c>
      <c r="F44" s="23">
        <v>1.8941658711762701</v>
      </c>
      <c r="G44" s="22">
        <v>7.5175884999999996</v>
      </c>
    </row>
    <row r="45" spans="1:9" x14ac:dyDescent="0.2">
      <c r="A45" s="21" t="s">
        <v>80</v>
      </c>
      <c r="B45" s="21" t="s">
        <v>79</v>
      </c>
      <c r="C45" s="21" t="s">
        <v>40</v>
      </c>
      <c r="D45" s="24">
        <v>2000000</v>
      </c>
      <c r="E45" s="22">
        <v>2104.8626666999999</v>
      </c>
      <c r="F45" s="23">
        <v>1.5730162123637901</v>
      </c>
      <c r="G45" s="22">
        <v>7.68700078</v>
      </c>
    </row>
    <row r="46" spans="1:9" x14ac:dyDescent="0.2">
      <c r="A46" s="21" t="s">
        <v>1407</v>
      </c>
      <c r="B46" s="21" t="s">
        <v>1408</v>
      </c>
      <c r="C46" s="21" t="s">
        <v>40</v>
      </c>
      <c r="D46" s="24">
        <v>2000000</v>
      </c>
      <c r="E46" s="22">
        <v>2046.855</v>
      </c>
      <c r="F46" s="23">
        <v>1.52966564056447</v>
      </c>
      <c r="G46" s="22">
        <v>7.2697216999999998</v>
      </c>
    </row>
    <row r="47" spans="1:9" x14ac:dyDescent="0.2">
      <c r="A47" s="21" t="s">
        <v>1409</v>
      </c>
      <c r="B47" s="21" t="s">
        <v>1410</v>
      </c>
      <c r="C47" s="21" t="s">
        <v>40</v>
      </c>
      <c r="D47" s="24">
        <v>1500000</v>
      </c>
      <c r="E47" s="22">
        <v>1570.3151667</v>
      </c>
      <c r="F47" s="23">
        <v>1.1735355730416901</v>
      </c>
      <c r="G47" s="22">
        <v>7.3342302000000004</v>
      </c>
    </row>
    <row r="48" spans="1:9" x14ac:dyDescent="0.2">
      <c r="A48" s="21" t="s">
        <v>82</v>
      </c>
      <c r="B48" s="21" t="s">
        <v>81</v>
      </c>
      <c r="C48" s="21" t="s">
        <v>40</v>
      </c>
      <c r="D48" s="24">
        <v>1406030</v>
      </c>
      <c r="E48" s="22">
        <v>1427.6738006999999</v>
      </c>
      <c r="F48" s="23">
        <v>1.06693613317254</v>
      </c>
      <c r="G48" s="22">
        <v>7.5175884999999996</v>
      </c>
    </row>
    <row r="49" spans="1:9" x14ac:dyDescent="0.2">
      <c r="A49" s="21" t="s">
        <v>1411</v>
      </c>
      <c r="B49" s="21" t="s">
        <v>1412</v>
      </c>
      <c r="C49" s="21" t="s">
        <v>40</v>
      </c>
      <c r="D49" s="24">
        <v>1000000</v>
      </c>
      <c r="E49" s="22">
        <v>991.74699999999996</v>
      </c>
      <c r="F49" s="23">
        <v>0.74115719483445996</v>
      </c>
      <c r="G49" s="22">
        <v>7.3514948200000001</v>
      </c>
    </row>
    <row r="50" spans="1:9" x14ac:dyDescent="0.2">
      <c r="A50" s="21" t="s">
        <v>84</v>
      </c>
      <c r="B50" s="21" t="s">
        <v>83</v>
      </c>
      <c r="C50" s="21" t="s">
        <v>40</v>
      </c>
      <c r="D50" s="24">
        <v>937300</v>
      </c>
      <c r="E50" s="22">
        <v>948.65304630000003</v>
      </c>
      <c r="F50" s="23">
        <v>0.70895201161876298</v>
      </c>
      <c r="G50" s="22">
        <v>7.609979375</v>
      </c>
    </row>
    <row r="51" spans="1:9" x14ac:dyDescent="0.2">
      <c r="A51" s="21" t="s">
        <v>1413</v>
      </c>
      <c r="B51" s="21" t="s">
        <v>1414</v>
      </c>
      <c r="C51" s="21" t="s">
        <v>40</v>
      </c>
      <c r="D51" s="24">
        <v>500000</v>
      </c>
      <c r="E51" s="22">
        <v>510.23991669999998</v>
      </c>
      <c r="F51" s="23">
        <v>0.381314977866271</v>
      </c>
      <c r="G51" s="22">
        <v>7.3635215900000004</v>
      </c>
    </row>
    <row r="52" spans="1:9" x14ac:dyDescent="0.2">
      <c r="A52" s="21" t="s">
        <v>86</v>
      </c>
      <c r="B52" s="21" t="s">
        <v>85</v>
      </c>
      <c r="C52" s="21" t="s">
        <v>40</v>
      </c>
      <c r="D52" s="24">
        <v>52560</v>
      </c>
      <c r="E52" s="22">
        <v>53.238689800000003</v>
      </c>
      <c r="F52" s="23">
        <v>3.9786596771989202E-2</v>
      </c>
      <c r="G52" s="22">
        <v>7.5995294199999996</v>
      </c>
    </row>
    <row r="53" spans="1:9" x14ac:dyDescent="0.2">
      <c r="A53" s="21" t="s">
        <v>88</v>
      </c>
      <c r="B53" s="21" t="s">
        <v>87</v>
      </c>
      <c r="C53" s="21" t="s">
        <v>40</v>
      </c>
      <c r="D53" s="24">
        <v>50000</v>
      </c>
      <c r="E53" s="22">
        <v>50.4324333</v>
      </c>
      <c r="F53" s="23">
        <v>3.7689411506466902E-2</v>
      </c>
      <c r="G53" s="22">
        <v>7.6482631599999999</v>
      </c>
    </row>
    <row r="54" spans="1:9" x14ac:dyDescent="0.2">
      <c r="A54" s="21" t="s">
        <v>90</v>
      </c>
      <c r="B54" s="21" t="s">
        <v>89</v>
      </c>
      <c r="C54" s="21" t="s">
        <v>40</v>
      </c>
      <c r="D54" s="24">
        <v>41700</v>
      </c>
      <c r="E54" s="22">
        <v>40.598040400000002</v>
      </c>
      <c r="F54" s="23">
        <v>3.0339925140827301E-2</v>
      </c>
      <c r="G54" s="22">
        <v>7.7150581650000003</v>
      </c>
    </row>
    <row r="55" spans="1:9" x14ac:dyDescent="0.2">
      <c r="A55" s="20" t="s">
        <v>30</v>
      </c>
      <c r="B55" s="20"/>
      <c r="C55" s="20"/>
      <c r="D55" s="20"/>
      <c r="E55" s="25">
        <f>SUM(E41:E54)</f>
        <v>26054.045850799997</v>
      </c>
      <c r="F55" s="26">
        <f>SUM(F41:F54)</f>
        <v>19.470836349257755</v>
      </c>
      <c r="G55" s="25"/>
      <c r="H55" s="14"/>
      <c r="I55" s="14"/>
    </row>
    <row r="56" spans="1:9" x14ac:dyDescent="0.2">
      <c r="A56" s="21"/>
      <c r="B56" s="21"/>
      <c r="C56" s="21"/>
      <c r="D56" s="21"/>
      <c r="E56" s="22"/>
      <c r="F56" s="23"/>
      <c r="G56" s="22"/>
    </row>
    <row r="57" spans="1:9" x14ac:dyDescent="0.2">
      <c r="A57" s="20" t="s">
        <v>1207</v>
      </c>
      <c r="B57" s="21"/>
      <c r="C57" s="21"/>
      <c r="D57" s="21"/>
      <c r="E57" s="22"/>
      <c r="F57" s="23"/>
      <c r="G57" s="22"/>
    </row>
    <row r="58" spans="1:9" x14ac:dyDescent="0.2">
      <c r="A58" s="21" t="s">
        <v>1208</v>
      </c>
      <c r="B58" s="21" t="s">
        <v>1209</v>
      </c>
      <c r="C58" s="21" t="s">
        <v>1210</v>
      </c>
      <c r="D58" s="24">
        <v>2645.6950000000002</v>
      </c>
      <c r="E58" s="22">
        <v>305.6781052</v>
      </c>
      <c r="F58" s="23">
        <v>0.228440849301631</v>
      </c>
      <c r="G58" s="22">
        <v>5.49</v>
      </c>
    </row>
    <row r="59" spans="1:9" x14ac:dyDescent="0.2">
      <c r="A59" s="20" t="s">
        <v>30</v>
      </c>
      <c r="B59" s="20"/>
      <c r="C59" s="20"/>
      <c r="D59" s="20"/>
      <c r="E59" s="25">
        <f>SUM(E58:E58)</f>
        <v>305.6781052</v>
      </c>
      <c r="F59" s="26">
        <f>SUM(F58:F58)</f>
        <v>0.228440849301631</v>
      </c>
      <c r="G59" s="25"/>
      <c r="H59" s="14"/>
      <c r="I59" s="14"/>
    </row>
    <row r="60" spans="1:9" x14ac:dyDescent="0.2">
      <c r="A60" s="21"/>
      <c r="B60" s="21"/>
      <c r="C60" s="21"/>
      <c r="D60" s="21"/>
      <c r="E60" s="22"/>
      <c r="F60" s="23"/>
      <c r="G60" s="22"/>
    </row>
    <row r="61" spans="1:9" x14ac:dyDescent="0.2">
      <c r="A61" s="20" t="s">
        <v>42</v>
      </c>
      <c r="B61" s="20"/>
      <c r="C61" s="20"/>
      <c r="D61" s="20"/>
      <c r="E61" s="25">
        <f>E38+E55+E59</f>
        <v>131527.65557800001</v>
      </c>
      <c r="F61" s="26">
        <f>F38+F55+F59</f>
        <v>98.293887706585977</v>
      </c>
      <c r="G61" s="25"/>
      <c r="H61" s="14"/>
      <c r="I61" s="14"/>
    </row>
    <row r="62" spans="1:9" x14ac:dyDescent="0.2">
      <c r="A62" s="20"/>
      <c r="B62" s="20"/>
      <c r="C62" s="20"/>
      <c r="D62" s="20"/>
      <c r="E62" s="25"/>
      <c r="F62" s="26"/>
      <c r="G62" s="25"/>
      <c r="H62" s="14"/>
      <c r="I62" s="14"/>
    </row>
    <row r="63" spans="1:9" x14ac:dyDescent="0.2">
      <c r="A63" s="20" t="s">
        <v>301</v>
      </c>
      <c r="B63" s="20"/>
      <c r="C63" s="20"/>
      <c r="D63" s="20"/>
      <c r="E63" s="25">
        <v>14.913809905000003</v>
      </c>
      <c r="F63" s="26">
        <f>+E63/E67*100</f>
        <v>1.1145461003143127E-2</v>
      </c>
      <c r="G63" s="25"/>
      <c r="H63" s="14"/>
      <c r="I63" s="14"/>
    </row>
    <row r="64" spans="1:9" x14ac:dyDescent="0.2">
      <c r="A64" s="20"/>
      <c r="B64" s="20"/>
      <c r="C64" s="20"/>
      <c r="D64" s="20"/>
      <c r="E64" s="25"/>
      <c r="F64" s="26"/>
      <c r="G64" s="25"/>
      <c r="H64" s="14"/>
      <c r="I64" s="14"/>
    </row>
    <row r="65" spans="1:9" x14ac:dyDescent="0.2">
      <c r="A65" s="20" t="s">
        <v>44</v>
      </c>
      <c r="B65" s="20"/>
      <c r="C65" s="20"/>
      <c r="D65" s="20"/>
      <c r="E65" s="25">
        <f>E67-(E38+E55+E59+E63)</f>
        <v>2268.0455412949959</v>
      </c>
      <c r="F65" s="26">
        <f>F67-(F38+F55+F59+F63)</f>
        <v>1.6949668324108842</v>
      </c>
      <c r="G65" s="25"/>
      <c r="H65" s="14"/>
      <c r="I65" s="14"/>
    </row>
    <row r="66" spans="1:9" x14ac:dyDescent="0.2">
      <c r="A66" s="20"/>
      <c r="B66" s="20"/>
      <c r="C66" s="20"/>
      <c r="D66" s="20"/>
      <c r="E66" s="25"/>
      <c r="F66" s="26"/>
      <c r="G66" s="25"/>
      <c r="H66" s="14"/>
      <c r="I66" s="14"/>
    </row>
    <row r="67" spans="1:9" x14ac:dyDescent="0.2">
      <c r="A67" s="27" t="s">
        <v>43</v>
      </c>
      <c r="B67" s="27"/>
      <c r="C67" s="27"/>
      <c r="D67" s="27"/>
      <c r="E67" s="28">
        <v>133810.6149292</v>
      </c>
      <c r="F67" s="29">
        <v>100</v>
      </c>
      <c r="G67" s="28"/>
      <c r="H67" s="14"/>
      <c r="I67" s="14"/>
    </row>
    <row r="69" spans="1:9" x14ac:dyDescent="0.2">
      <c r="A69" s="71" t="s">
        <v>1356</v>
      </c>
      <c r="B69" s="71"/>
      <c r="C69" s="71"/>
      <c r="D69" s="71"/>
      <c r="E69" s="72"/>
      <c r="F69" s="72"/>
      <c r="G69" s="72"/>
    </row>
    <row r="70" spans="1:9" x14ac:dyDescent="0.2">
      <c r="A70" s="73"/>
      <c r="B70" s="73"/>
      <c r="C70" s="73"/>
      <c r="D70" s="73"/>
      <c r="E70" s="26"/>
      <c r="F70" s="26"/>
      <c r="G70" s="26"/>
    </row>
    <row r="71" spans="1:9" x14ac:dyDescent="0.2">
      <c r="A71" s="74" t="s">
        <v>1357</v>
      </c>
      <c r="B71" s="75"/>
      <c r="C71" s="73"/>
      <c r="D71" s="73"/>
      <c r="E71" s="76" t="s">
        <v>1358</v>
      </c>
      <c r="F71" s="74" t="s">
        <v>3</v>
      </c>
      <c r="G71" s="26"/>
    </row>
    <row r="72" spans="1:9" x14ac:dyDescent="0.2">
      <c r="A72" s="75" t="s">
        <v>1359</v>
      </c>
      <c r="B72" s="75"/>
      <c r="C72" s="73"/>
      <c r="D72" s="73"/>
      <c r="E72" s="23">
        <v>6500</v>
      </c>
      <c r="F72" s="23">
        <f>E72/$E$67*100</f>
        <v>4.8576116352497065</v>
      </c>
      <c r="G72" s="26"/>
    </row>
    <row r="73" spans="1:9" x14ac:dyDescent="0.2">
      <c r="A73" s="75" t="s">
        <v>1415</v>
      </c>
      <c r="B73" s="75"/>
      <c r="C73" s="73"/>
      <c r="D73" s="73"/>
      <c r="E73" s="23">
        <v>2500</v>
      </c>
      <c r="F73" s="23">
        <f t="shared" ref="F73:F83" si="0">E73/$E$67*100</f>
        <v>1.8683121674037333</v>
      </c>
      <c r="G73" s="26"/>
    </row>
    <row r="74" spans="1:9" x14ac:dyDescent="0.2">
      <c r="A74" s="75" t="s">
        <v>1359</v>
      </c>
      <c r="B74" s="75"/>
      <c r="C74" s="73"/>
      <c r="D74" s="73"/>
      <c r="E74" s="23">
        <v>2500</v>
      </c>
      <c r="F74" s="23">
        <f t="shared" si="0"/>
        <v>1.8683121674037333</v>
      </c>
      <c r="G74" s="26"/>
    </row>
    <row r="75" spans="1:9" x14ac:dyDescent="0.2">
      <c r="A75" s="75" t="s">
        <v>1359</v>
      </c>
      <c r="B75" s="75"/>
      <c r="C75" s="83"/>
      <c r="D75" s="84"/>
      <c r="E75" s="23">
        <v>2500</v>
      </c>
      <c r="F75" s="23">
        <f t="shared" si="0"/>
        <v>1.8683121674037333</v>
      </c>
      <c r="G75" s="26"/>
    </row>
    <row r="76" spans="1:9" x14ac:dyDescent="0.2">
      <c r="A76" s="75" t="s">
        <v>1360</v>
      </c>
      <c r="B76" s="75"/>
      <c r="C76" s="73"/>
      <c r="D76" s="73"/>
      <c r="E76" s="23">
        <v>2500</v>
      </c>
      <c r="F76" s="23">
        <f t="shared" si="0"/>
        <v>1.8683121674037333</v>
      </c>
      <c r="G76" s="26"/>
    </row>
    <row r="77" spans="1:9" x14ac:dyDescent="0.2">
      <c r="A77" s="75" t="s">
        <v>1360</v>
      </c>
      <c r="B77" s="75"/>
      <c r="C77" s="73"/>
      <c r="D77" s="73"/>
      <c r="E77" s="23">
        <v>2500</v>
      </c>
      <c r="F77" s="23">
        <f t="shared" si="0"/>
        <v>1.8683121674037333</v>
      </c>
      <c r="G77" s="26"/>
    </row>
    <row r="78" spans="1:9" x14ac:dyDescent="0.2">
      <c r="A78" s="75" t="s">
        <v>1360</v>
      </c>
      <c r="B78" s="75"/>
      <c r="C78" s="73"/>
      <c r="D78" s="73"/>
      <c r="E78" s="23">
        <v>2500</v>
      </c>
      <c r="F78" s="23">
        <f t="shared" si="0"/>
        <v>1.8683121674037333</v>
      </c>
      <c r="G78" s="26"/>
    </row>
    <row r="79" spans="1:9" x14ac:dyDescent="0.2">
      <c r="A79" s="75" t="s">
        <v>1360</v>
      </c>
      <c r="B79" s="75"/>
      <c r="C79" s="73"/>
      <c r="D79" s="73"/>
      <c r="E79" s="23">
        <v>2500</v>
      </c>
      <c r="F79" s="23">
        <f t="shared" si="0"/>
        <v>1.8683121674037333</v>
      </c>
      <c r="G79" s="26"/>
    </row>
    <row r="80" spans="1:9" x14ac:dyDescent="0.2">
      <c r="A80" s="75" t="s">
        <v>1415</v>
      </c>
      <c r="B80" s="75"/>
      <c r="C80" s="73"/>
      <c r="D80" s="73"/>
      <c r="E80" s="23">
        <v>2000</v>
      </c>
      <c r="F80" s="23">
        <f t="shared" si="0"/>
        <v>1.4946497339229865</v>
      </c>
      <c r="G80" s="26"/>
    </row>
    <row r="81" spans="1:7" x14ac:dyDescent="0.2">
      <c r="A81" s="75" t="s">
        <v>1415</v>
      </c>
      <c r="B81" s="75"/>
      <c r="C81" s="73"/>
      <c r="D81" s="73"/>
      <c r="E81" s="23">
        <v>1500</v>
      </c>
      <c r="F81" s="23">
        <f t="shared" si="0"/>
        <v>1.1209873004422399</v>
      </c>
      <c r="G81" s="26"/>
    </row>
    <row r="82" spans="1:7" x14ac:dyDescent="0.2">
      <c r="A82" s="75" t="s">
        <v>1415</v>
      </c>
      <c r="B82" s="75"/>
      <c r="C82" s="73"/>
      <c r="D82" s="73"/>
      <c r="E82" s="23">
        <v>1000</v>
      </c>
      <c r="F82" s="23">
        <f t="shared" si="0"/>
        <v>0.74732486696149325</v>
      </c>
      <c r="G82" s="26"/>
    </row>
    <row r="83" spans="1:7" x14ac:dyDescent="0.2">
      <c r="A83" s="75" t="s">
        <v>1360</v>
      </c>
      <c r="B83" s="75"/>
      <c r="C83" s="73"/>
      <c r="D83" s="73"/>
      <c r="E83" s="23">
        <v>1000</v>
      </c>
      <c r="F83" s="23">
        <f t="shared" si="0"/>
        <v>0.74732486696149325</v>
      </c>
      <c r="G83" s="26"/>
    </row>
    <row r="84" spans="1:7" x14ac:dyDescent="0.2">
      <c r="A84" s="79" t="s">
        <v>1361</v>
      </c>
      <c r="B84" s="80"/>
      <c r="C84" s="80"/>
      <c r="D84" s="79"/>
      <c r="E84" s="81">
        <f>SUM(E72:E83)</f>
        <v>29500</v>
      </c>
      <c r="F84" s="81">
        <f>SUM(F72:F83)</f>
        <v>22.046083575364051</v>
      </c>
      <c r="G84" s="29"/>
    </row>
    <row r="86" spans="1:7" x14ac:dyDescent="0.2">
      <c r="A86" s="14" t="s">
        <v>46</v>
      </c>
    </row>
    <row r="87" spans="1:7" x14ac:dyDescent="0.2">
      <c r="A87" s="14" t="s">
        <v>1211</v>
      </c>
    </row>
    <row r="88" spans="1:7" x14ac:dyDescent="0.2">
      <c r="A88" s="14"/>
    </row>
    <row r="89" spans="1:7" ht="36.75" customHeight="1" x14ac:dyDescent="0.2">
      <c r="A89" s="109" t="s">
        <v>1363</v>
      </c>
      <c r="B89" s="109"/>
      <c r="C89" s="109"/>
      <c r="D89" s="109"/>
      <c r="E89" s="109"/>
      <c r="F89" s="109"/>
      <c r="G89" s="109"/>
    </row>
    <row r="91" spans="1:7" x14ac:dyDescent="0.2">
      <c r="A91" s="14" t="s">
        <v>47</v>
      </c>
    </row>
    <row r="92" spans="1:7" x14ac:dyDescent="0.2">
      <c r="A92" s="14" t="s">
        <v>48</v>
      </c>
    </row>
    <row r="93" spans="1:7" x14ac:dyDescent="0.2">
      <c r="A93" s="14" t="s">
        <v>49</v>
      </c>
      <c r="B93" s="14"/>
      <c r="C93" s="30" t="s">
        <v>51</v>
      </c>
      <c r="D93" s="14" t="s">
        <v>50</v>
      </c>
    </row>
    <row r="94" spans="1:7" x14ac:dyDescent="0.2">
      <c r="A94" s="7" t="s">
        <v>52</v>
      </c>
      <c r="C94" s="31">
        <v>99.986500000000007</v>
      </c>
      <c r="D94" s="31">
        <v>102.8321</v>
      </c>
    </row>
    <row r="95" spans="1:7" x14ac:dyDescent="0.2">
      <c r="A95" s="7" t="s">
        <v>114</v>
      </c>
      <c r="C95" s="31">
        <v>15.418900000000001</v>
      </c>
      <c r="D95" s="31">
        <v>15.3055</v>
      </c>
    </row>
    <row r="96" spans="1:7" x14ac:dyDescent="0.2">
      <c r="A96" s="7" t="s">
        <v>115</v>
      </c>
      <c r="C96" s="31">
        <v>12.090400000000001</v>
      </c>
      <c r="D96" s="31">
        <v>12.0304</v>
      </c>
    </row>
    <row r="97" spans="1:4" x14ac:dyDescent="0.2">
      <c r="A97" s="7" t="s">
        <v>1416</v>
      </c>
      <c r="C97" s="31">
        <v>12.902200000000001</v>
      </c>
      <c r="D97" s="31">
        <v>12.7098</v>
      </c>
    </row>
    <row r="98" spans="1:4" x14ac:dyDescent="0.2">
      <c r="A98" s="7" t="s">
        <v>1417</v>
      </c>
      <c r="C98" s="31">
        <v>17.0688</v>
      </c>
      <c r="D98" s="31">
        <v>17.554600000000001</v>
      </c>
    </row>
    <row r="99" spans="1:4" x14ac:dyDescent="0.2">
      <c r="A99" s="7" t="s">
        <v>54</v>
      </c>
      <c r="C99" s="31">
        <v>108.27509999999999</v>
      </c>
      <c r="D99" s="31">
        <v>111.67</v>
      </c>
    </row>
    <row r="100" spans="1:4" x14ac:dyDescent="0.2">
      <c r="A100" s="7" t="s">
        <v>116</v>
      </c>
      <c r="C100" s="31">
        <v>17.341699999999999</v>
      </c>
      <c r="D100" s="31">
        <v>17.150200000000002</v>
      </c>
    </row>
    <row r="101" spans="1:4" x14ac:dyDescent="0.2">
      <c r="A101" s="7" t="s">
        <v>117</v>
      </c>
      <c r="C101" s="31">
        <v>13.7644</v>
      </c>
      <c r="D101" s="31">
        <v>13.670500000000001</v>
      </c>
    </row>
    <row r="102" spans="1:4" x14ac:dyDescent="0.2">
      <c r="A102" s="7" t="s">
        <v>1418</v>
      </c>
      <c r="C102" s="31">
        <v>15.197900000000001</v>
      </c>
      <c r="D102" s="31">
        <v>15.0032</v>
      </c>
    </row>
    <row r="103" spans="1:4" x14ac:dyDescent="0.2">
      <c r="A103" s="7" t="s">
        <v>1419</v>
      </c>
      <c r="C103" s="31">
        <v>19.165299999999998</v>
      </c>
      <c r="D103" s="31">
        <v>19.765999999999998</v>
      </c>
    </row>
    <row r="105" spans="1:4" x14ac:dyDescent="0.2">
      <c r="A105" s="14" t="s">
        <v>56</v>
      </c>
    </row>
    <row r="106" spans="1:4" x14ac:dyDescent="0.2">
      <c r="A106" s="107" t="s">
        <v>57</v>
      </c>
      <c r="B106" s="108"/>
      <c r="C106" s="32" t="s">
        <v>58</v>
      </c>
    </row>
    <row r="107" spans="1:4" x14ac:dyDescent="0.2">
      <c r="A107" s="103" t="s">
        <v>114</v>
      </c>
      <c r="B107" s="104"/>
      <c r="C107" s="33">
        <v>0.54500000000000004</v>
      </c>
    </row>
    <row r="108" spans="1:4" x14ac:dyDescent="0.2">
      <c r="A108" s="103" t="s">
        <v>115</v>
      </c>
      <c r="B108" s="104"/>
      <c r="C108" s="33">
        <v>0.4</v>
      </c>
    </row>
    <row r="109" spans="1:4" x14ac:dyDescent="0.2">
      <c r="A109" s="103" t="s">
        <v>1416</v>
      </c>
      <c r="B109" s="104"/>
      <c r="C109" s="33">
        <v>0.55000000000000004</v>
      </c>
    </row>
    <row r="110" spans="1:4" x14ac:dyDescent="0.2">
      <c r="A110" s="103" t="s">
        <v>116</v>
      </c>
      <c r="B110" s="104"/>
      <c r="C110" s="33">
        <v>0.72499999999999998</v>
      </c>
    </row>
    <row r="111" spans="1:4" x14ac:dyDescent="0.2">
      <c r="A111" s="103" t="s">
        <v>117</v>
      </c>
      <c r="B111" s="104"/>
      <c r="C111" s="33">
        <v>0.52</v>
      </c>
    </row>
    <row r="112" spans="1:4" x14ac:dyDescent="0.2">
      <c r="A112" s="103" t="s">
        <v>1418</v>
      </c>
      <c r="B112" s="104"/>
      <c r="C112" s="33">
        <v>0.66</v>
      </c>
    </row>
    <row r="113" spans="1:9" x14ac:dyDescent="0.2">
      <c r="A113" s="7" t="s">
        <v>59</v>
      </c>
    </row>
    <row r="114" spans="1:9" x14ac:dyDescent="0.2">
      <c r="A114" s="7" t="s">
        <v>60</v>
      </c>
    </row>
    <row r="116" spans="1:9" x14ac:dyDescent="0.2">
      <c r="A116" s="62" t="s">
        <v>1364</v>
      </c>
    </row>
    <row r="117" spans="1:9" x14ac:dyDescent="0.2">
      <c r="A117" s="62"/>
    </row>
    <row r="118" spans="1:9" x14ac:dyDescent="0.2">
      <c r="A118" s="63" t="s">
        <v>1420</v>
      </c>
    </row>
    <row r="119" spans="1:9" x14ac:dyDescent="0.2">
      <c r="A119" s="63" t="s">
        <v>1421</v>
      </c>
    </row>
    <row r="121" spans="1:9" x14ac:dyDescent="0.2">
      <c r="A121" s="14" t="s">
        <v>380</v>
      </c>
      <c r="D121" s="34">
        <v>5.8604581515211001</v>
      </c>
      <c r="E121" s="10" t="s">
        <v>61</v>
      </c>
    </row>
    <row r="123" spans="1:9" x14ac:dyDescent="0.2">
      <c r="A123" s="14" t="s">
        <v>381</v>
      </c>
      <c r="D123" s="30" t="s">
        <v>63</v>
      </c>
    </row>
    <row r="125" spans="1:9" x14ac:dyDescent="0.2">
      <c r="A125" s="62" t="s">
        <v>1367</v>
      </c>
      <c r="B125" s="63"/>
      <c r="C125" s="63"/>
      <c r="D125" s="63"/>
      <c r="E125" s="11"/>
      <c r="G125" s="11"/>
      <c r="H125" s="63"/>
      <c r="I125" s="63"/>
    </row>
    <row r="126" spans="1:9" x14ac:dyDescent="0.2">
      <c r="A126" s="62"/>
      <c r="B126" s="63"/>
      <c r="C126" s="63"/>
      <c r="D126" s="63"/>
      <c r="E126" s="11"/>
      <c r="G126" s="11"/>
      <c r="H126" s="63"/>
      <c r="I126" s="63"/>
    </row>
    <row r="127" spans="1:9" x14ac:dyDescent="0.2">
      <c r="A127" s="62" t="s">
        <v>1080</v>
      </c>
      <c r="B127" s="63"/>
      <c r="C127" s="63"/>
      <c r="D127" s="63"/>
      <c r="E127" s="11"/>
      <c r="G127" s="11"/>
      <c r="H127" s="63"/>
      <c r="I127" s="63"/>
    </row>
    <row r="128" spans="1:9" x14ac:dyDescent="0.2">
      <c r="A128" s="64"/>
      <c r="B128" s="63"/>
      <c r="C128" s="63"/>
      <c r="D128" s="63"/>
      <c r="E128" s="11"/>
      <c r="G128" s="11"/>
      <c r="H128" s="63"/>
      <c r="I128" s="63"/>
    </row>
    <row r="129" spans="1:9" x14ac:dyDescent="0.2">
      <c r="A129" s="63"/>
      <c r="B129" s="63"/>
      <c r="C129" s="63"/>
      <c r="D129" s="63"/>
      <c r="E129" s="11"/>
      <c r="G129" s="11"/>
      <c r="H129" s="63"/>
      <c r="I129" s="63"/>
    </row>
    <row r="130" spans="1:9" x14ac:dyDescent="0.2">
      <c r="A130" s="63"/>
      <c r="B130" s="63"/>
      <c r="C130" s="63"/>
      <c r="D130" s="63"/>
      <c r="E130" s="11"/>
      <c r="G130" s="11"/>
      <c r="H130" s="63"/>
      <c r="I130" s="63"/>
    </row>
    <row r="131" spans="1:9" x14ac:dyDescent="0.2">
      <c r="A131" s="63"/>
      <c r="B131" s="63"/>
      <c r="C131" s="63"/>
      <c r="D131" s="63"/>
      <c r="E131" s="11"/>
      <c r="G131" s="11"/>
      <c r="H131" s="63"/>
      <c r="I131" s="63"/>
    </row>
    <row r="132" spans="1:9" x14ac:dyDescent="0.2">
      <c r="A132" s="63"/>
      <c r="B132" s="63"/>
      <c r="C132" s="63"/>
      <c r="D132" s="63"/>
      <c r="E132" s="11"/>
      <c r="G132" s="11"/>
      <c r="H132" s="63"/>
      <c r="I132" s="63"/>
    </row>
    <row r="133" spans="1:9" x14ac:dyDescent="0.2">
      <c r="A133" s="63"/>
      <c r="B133" s="63"/>
      <c r="C133" s="63"/>
      <c r="D133" s="63"/>
      <c r="E133" s="11"/>
      <c r="G133" s="11"/>
      <c r="H133" s="63"/>
      <c r="I133" s="63"/>
    </row>
    <row r="134" spans="1:9" x14ac:dyDescent="0.2">
      <c r="A134" s="63"/>
      <c r="B134" s="63"/>
      <c r="C134" s="63"/>
      <c r="D134" s="63"/>
      <c r="E134" s="11"/>
      <c r="G134" s="11"/>
      <c r="H134" s="63"/>
      <c r="I134" s="63"/>
    </row>
    <row r="135" spans="1:9" x14ac:dyDescent="0.2">
      <c r="A135" s="63"/>
      <c r="B135" s="63"/>
      <c r="C135" s="63"/>
      <c r="D135" s="63"/>
      <c r="E135" s="11"/>
      <c r="G135" s="11"/>
      <c r="H135" s="63"/>
      <c r="I135" s="63"/>
    </row>
    <row r="136" spans="1:9" x14ac:dyDescent="0.2">
      <c r="A136" s="63"/>
      <c r="B136" s="63"/>
      <c r="C136" s="63"/>
      <c r="D136" s="63"/>
      <c r="E136" s="11"/>
      <c r="G136" s="11"/>
      <c r="H136" s="63"/>
      <c r="I136" s="63"/>
    </row>
    <row r="137" spans="1:9" x14ac:dyDescent="0.2">
      <c r="A137" s="63"/>
      <c r="B137" s="63"/>
      <c r="C137" s="63"/>
      <c r="D137" s="63"/>
      <c r="E137" s="11"/>
      <c r="G137" s="11"/>
      <c r="H137" s="63"/>
      <c r="I137" s="63"/>
    </row>
    <row r="138" spans="1:9" x14ac:dyDescent="0.2">
      <c r="A138" s="63"/>
      <c r="B138" s="63"/>
      <c r="C138" s="63"/>
      <c r="D138" s="63"/>
      <c r="E138" s="11"/>
      <c r="G138" s="11"/>
      <c r="H138" s="63"/>
      <c r="I138" s="63"/>
    </row>
    <row r="139" spans="1:9" x14ac:dyDescent="0.2">
      <c r="A139" s="63"/>
      <c r="B139" s="63"/>
      <c r="C139" s="63"/>
      <c r="D139" s="63"/>
      <c r="E139" s="11"/>
      <c r="G139" s="11"/>
      <c r="H139" s="63"/>
      <c r="I139" s="63"/>
    </row>
    <row r="140" spans="1:9" x14ac:dyDescent="0.2">
      <c r="A140" s="63"/>
      <c r="B140" s="63"/>
      <c r="C140" s="63"/>
      <c r="D140" s="63"/>
      <c r="E140" s="11"/>
      <c r="G140" s="11"/>
      <c r="H140" s="63"/>
      <c r="I140" s="63"/>
    </row>
    <row r="141" spans="1:9" x14ac:dyDescent="0.2">
      <c r="A141" s="63"/>
      <c r="B141" s="63"/>
      <c r="C141" s="63"/>
      <c r="D141" s="63"/>
      <c r="E141" s="11"/>
      <c r="G141" s="11"/>
      <c r="H141" s="63"/>
      <c r="I141" s="63"/>
    </row>
    <row r="142" spans="1:9" x14ac:dyDescent="0.2">
      <c r="A142" s="63"/>
      <c r="B142" s="63"/>
      <c r="C142" s="63"/>
      <c r="D142" s="63"/>
      <c r="E142" s="11"/>
      <c r="G142" s="11"/>
      <c r="H142" s="63"/>
      <c r="I142" s="63"/>
    </row>
    <row r="143" spans="1:9" x14ac:dyDescent="0.2">
      <c r="A143" s="62" t="s">
        <v>1422</v>
      </c>
      <c r="B143" s="63"/>
      <c r="C143" s="63"/>
      <c r="D143" s="63"/>
      <c r="E143" s="11"/>
      <c r="G143" s="11"/>
      <c r="H143" s="63"/>
      <c r="I143" s="63"/>
    </row>
    <row r="144" spans="1:9" x14ac:dyDescent="0.2">
      <c r="A144" s="63"/>
      <c r="B144" s="63"/>
      <c r="C144" s="63"/>
      <c r="D144" s="63"/>
      <c r="E144" s="11"/>
      <c r="G144" s="11"/>
      <c r="H144" s="63"/>
      <c r="I144" s="63"/>
    </row>
    <row r="145" spans="1:9" x14ac:dyDescent="0.2">
      <c r="A145" s="62" t="s">
        <v>1081</v>
      </c>
      <c r="B145" s="63"/>
      <c r="C145" s="63"/>
      <c r="D145" s="63"/>
      <c r="E145" s="11"/>
      <c r="G145" s="11"/>
      <c r="H145" s="63"/>
      <c r="I145" s="63"/>
    </row>
    <row r="146" spans="1:9" x14ac:dyDescent="0.2">
      <c r="A146" s="63"/>
      <c r="B146" s="63"/>
      <c r="C146" s="63"/>
      <c r="D146" s="63"/>
      <c r="E146" s="11"/>
      <c r="G146" s="11"/>
      <c r="H146" s="63"/>
      <c r="I146" s="63"/>
    </row>
    <row r="147" spans="1:9" x14ac:dyDescent="0.2">
      <c r="A147" s="63"/>
      <c r="B147" s="63"/>
      <c r="C147" s="63"/>
      <c r="D147" s="63"/>
      <c r="E147" s="11"/>
      <c r="G147" s="11"/>
      <c r="H147" s="63"/>
      <c r="I147" s="63"/>
    </row>
    <row r="148" spans="1:9" x14ac:dyDescent="0.2">
      <c r="A148" s="63"/>
      <c r="B148" s="63"/>
      <c r="C148" s="63"/>
      <c r="D148" s="63"/>
      <c r="E148" s="11"/>
      <c r="G148" s="11"/>
      <c r="H148" s="63"/>
      <c r="I148" s="63"/>
    </row>
    <row r="149" spans="1:9" x14ac:dyDescent="0.2">
      <c r="A149" s="63"/>
      <c r="B149" s="63"/>
      <c r="C149" s="63"/>
      <c r="D149" s="63"/>
      <c r="E149" s="11"/>
      <c r="G149" s="11"/>
      <c r="H149" s="63"/>
      <c r="I149" s="63"/>
    </row>
    <row r="150" spans="1:9" x14ac:dyDescent="0.2">
      <c r="A150" s="63"/>
      <c r="B150" s="63"/>
      <c r="C150" s="63"/>
      <c r="D150" s="63"/>
      <c r="E150" s="11"/>
      <c r="G150" s="11"/>
      <c r="H150" s="63"/>
      <c r="I150" s="63"/>
    </row>
    <row r="151" spans="1:9" x14ac:dyDescent="0.2">
      <c r="A151" s="63"/>
      <c r="B151" s="63"/>
      <c r="C151" s="63"/>
      <c r="D151" s="63"/>
      <c r="E151" s="11"/>
      <c r="G151" s="11"/>
      <c r="H151" s="63"/>
      <c r="I151" s="63"/>
    </row>
    <row r="152" spans="1:9" x14ac:dyDescent="0.2">
      <c r="A152" s="63"/>
      <c r="B152" s="63"/>
      <c r="C152" s="63"/>
      <c r="D152" s="63"/>
      <c r="E152" s="11"/>
      <c r="G152" s="11"/>
      <c r="H152" s="63"/>
      <c r="I152" s="63"/>
    </row>
    <row r="153" spans="1:9" x14ac:dyDescent="0.2">
      <c r="A153" s="63"/>
      <c r="B153" s="63"/>
      <c r="C153" s="63"/>
      <c r="D153" s="63"/>
      <c r="E153" s="11"/>
      <c r="G153" s="11"/>
      <c r="H153" s="63"/>
      <c r="I153" s="63"/>
    </row>
    <row r="154" spans="1:9" x14ac:dyDescent="0.2">
      <c r="A154" s="63"/>
      <c r="B154" s="63"/>
      <c r="C154" s="63"/>
      <c r="D154" s="63"/>
      <c r="E154" s="11"/>
      <c r="G154" s="11"/>
      <c r="H154" s="63"/>
      <c r="I154" s="63"/>
    </row>
    <row r="155" spans="1:9" x14ac:dyDescent="0.2">
      <c r="A155" s="63"/>
      <c r="B155" s="63"/>
      <c r="C155" s="63"/>
      <c r="D155" s="63"/>
      <c r="E155" s="11"/>
      <c r="G155" s="11"/>
      <c r="H155" s="63"/>
      <c r="I155" s="63"/>
    </row>
    <row r="156" spans="1:9" x14ac:dyDescent="0.2">
      <c r="A156" s="63"/>
      <c r="B156" s="63"/>
      <c r="C156" s="63"/>
      <c r="D156" s="63"/>
      <c r="E156" s="11"/>
      <c r="G156" s="11"/>
      <c r="H156" s="63"/>
      <c r="I156" s="63"/>
    </row>
    <row r="157" spans="1:9" x14ac:dyDescent="0.2">
      <c r="A157" s="63"/>
      <c r="B157" s="63"/>
      <c r="C157" s="63"/>
      <c r="D157" s="63"/>
      <c r="E157" s="11"/>
      <c r="G157" s="11"/>
      <c r="H157" s="63"/>
      <c r="I157" s="63"/>
    </row>
    <row r="158" spans="1:9" x14ac:dyDescent="0.2">
      <c r="A158" s="63"/>
      <c r="B158" s="63"/>
      <c r="C158" s="63"/>
      <c r="D158" s="63"/>
      <c r="E158" s="11"/>
      <c r="G158" s="11"/>
      <c r="H158" s="63"/>
      <c r="I158" s="63"/>
    </row>
    <row r="159" spans="1:9" x14ac:dyDescent="0.2">
      <c r="A159" s="63"/>
      <c r="B159" s="63"/>
      <c r="C159" s="63"/>
      <c r="D159" s="63"/>
      <c r="E159" s="11"/>
      <c r="G159" s="11"/>
      <c r="H159" s="63"/>
      <c r="I159" s="63"/>
    </row>
    <row r="160" spans="1:9" x14ac:dyDescent="0.2">
      <c r="A160" s="63"/>
      <c r="B160" s="63"/>
      <c r="C160" s="63"/>
      <c r="D160" s="63"/>
      <c r="E160" s="11"/>
      <c r="G160" s="11"/>
      <c r="H160" s="63"/>
      <c r="I160" s="63"/>
    </row>
    <row r="161" spans="1:9" x14ac:dyDescent="0.2">
      <c r="A161" s="63" t="s">
        <v>1084</v>
      </c>
      <c r="B161" s="63"/>
      <c r="C161" s="63"/>
      <c r="D161" s="63"/>
      <c r="E161" s="11"/>
      <c r="G161" s="11"/>
      <c r="H161" s="63"/>
      <c r="I161" s="63"/>
    </row>
    <row r="162" spans="1:9" x14ac:dyDescent="0.2">
      <c r="A162" s="63"/>
      <c r="B162" s="63"/>
      <c r="C162" s="63"/>
      <c r="D162" s="63"/>
      <c r="E162" s="11"/>
      <c r="G162" s="11"/>
      <c r="H162" s="63"/>
      <c r="I162" s="63"/>
    </row>
    <row r="163" spans="1:9" x14ac:dyDescent="0.2">
      <c r="A163" s="63"/>
      <c r="B163" s="63"/>
      <c r="C163" s="63"/>
      <c r="D163" s="63"/>
      <c r="E163" s="11"/>
      <c r="G163" s="11"/>
      <c r="H163" s="63"/>
      <c r="I163" s="63"/>
    </row>
    <row r="164" spans="1:9" x14ac:dyDescent="0.2">
      <c r="A164" s="63"/>
      <c r="B164" s="63"/>
      <c r="C164" s="63"/>
      <c r="D164" s="63"/>
      <c r="E164" s="11"/>
      <c r="G164" s="11"/>
      <c r="H164" s="63"/>
      <c r="I164" s="63"/>
    </row>
    <row r="165" spans="1:9" x14ac:dyDescent="0.2">
      <c r="A165" s="63"/>
    </row>
    <row r="166" spans="1:9" x14ac:dyDescent="0.2">
      <c r="A166" s="64"/>
    </row>
  </sheetData>
  <mergeCells count="9">
    <mergeCell ref="A110:B110"/>
    <mergeCell ref="A111:B111"/>
    <mergeCell ref="A112:B112"/>
    <mergeCell ref="A1:G1"/>
    <mergeCell ref="A89:G89"/>
    <mergeCell ref="A106:B106"/>
    <mergeCell ref="A107:B107"/>
    <mergeCell ref="A108:B108"/>
    <mergeCell ref="A109:B109"/>
  </mergeCells>
  <conditionalFormatting sqref="F2:F3 F85:F88">
    <cfRule type="cellIs" dxfId="109" priority="3" stopIfTrue="1" operator="between">
      <formula>0.009</formula>
      <formula>-0.009</formula>
    </cfRule>
  </conditionalFormatting>
  <conditionalFormatting sqref="F5:F71">
    <cfRule type="cellIs" dxfId="108" priority="2" stopIfTrue="1" operator="between">
      <formula>0.009</formula>
      <formula>-0.009</formula>
    </cfRule>
  </conditionalFormatting>
  <conditionalFormatting sqref="F90:F65536">
    <cfRule type="cellIs" dxfId="10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8"/>
  <sheetViews>
    <sheetView workbookViewId="0">
      <selection sqref="A1:G1"/>
    </sheetView>
  </sheetViews>
  <sheetFormatPr defaultColWidth="9.109375" defaultRowHeight="10.199999999999999" x14ac:dyDescent="0.2"/>
  <cols>
    <col min="1" max="1" width="38.6640625" style="7" bestFit="1" customWidth="1"/>
    <col min="2" max="2" width="54.3320312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8" s="1" customFormat="1" ht="13.8" x14ac:dyDescent="0.2">
      <c r="A1" s="105" t="s">
        <v>1423</v>
      </c>
      <c r="B1" s="106"/>
      <c r="C1" s="106"/>
      <c r="D1" s="106"/>
      <c r="E1" s="106"/>
      <c r="F1" s="106"/>
      <c r="G1" s="106"/>
    </row>
    <row r="2" spans="1:8" s="1" customFormat="1" ht="11.4" x14ac:dyDescent="0.2">
      <c r="E2" s="5"/>
      <c r="F2" s="9"/>
      <c r="G2" s="10"/>
    </row>
    <row r="3" spans="1:8" s="1" customFormat="1" ht="12" x14ac:dyDescent="0.2">
      <c r="A3" s="8" t="s">
        <v>7</v>
      </c>
      <c r="B3" s="2"/>
      <c r="C3" s="3"/>
      <c r="D3" s="3"/>
      <c r="E3" s="4"/>
      <c r="F3" s="9"/>
      <c r="G3" s="10"/>
    </row>
    <row r="4" spans="1:8" s="1" customFormat="1" ht="20.399999999999999" x14ac:dyDescent="0.2">
      <c r="A4" s="6" t="s">
        <v>2</v>
      </c>
      <c r="B4" s="6" t="s">
        <v>0</v>
      </c>
      <c r="C4" s="13" t="s">
        <v>1124</v>
      </c>
      <c r="D4" s="13" t="s">
        <v>1</v>
      </c>
      <c r="E4" s="52" t="s">
        <v>6</v>
      </c>
      <c r="F4" s="12" t="s">
        <v>3</v>
      </c>
      <c r="G4" s="12" t="s">
        <v>5</v>
      </c>
      <c r="H4" s="12" t="s">
        <v>1424</v>
      </c>
    </row>
    <row r="5" spans="1:8" x14ac:dyDescent="0.2">
      <c r="A5" s="16" t="s">
        <v>20</v>
      </c>
      <c r="B5" s="17"/>
      <c r="C5" s="17"/>
      <c r="D5" s="17"/>
      <c r="E5" s="18"/>
      <c r="F5" s="19"/>
      <c r="G5" s="18"/>
      <c r="H5" s="18"/>
    </row>
    <row r="6" spans="1:8" x14ac:dyDescent="0.2">
      <c r="A6" s="20" t="s">
        <v>21</v>
      </c>
      <c r="B6" s="21"/>
      <c r="C6" s="21"/>
      <c r="D6" s="21"/>
      <c r="E6" s="22"/>
      <c r="F6" s="23"/>
      <c r="G6" s="22"/>
      <c r="H6" s="22"/>
    </row>
    <row r="7" spans="1:8" x14ac:dyDescent="0.2">
      <c r="A7" s="21" t="s">
        <v>99</v>
      </c>
      <c r="B7" s="21" t="s">
        <v>98</v>
      </c>
      <c r="C7" s="21" t="s">
        <v>22</v>
      </c>
      <c r="D7" s="24">
        <v>6000</v>
      </c>
      <c r="E7" s="22">
        <v>3385.194</v>
      </c>
      <c r="F7" s="23">
        <v>6.9834649083372797</v>
      </c>
      <c r="G7" s="22">
        <v>6.69</v>
      </c>
      <c r="H7" s="22"/>
    </row>
    <row r="8" spans="1:8" x14ac:dyDescent="0.2">
      <c r="A8" s="21" t="s">
        <v>1425</v>
      </c>
      <c r="B8" s="21" t="s">
        <v>1426</v>
      </c>
      <c r="C8" s="21" t="s">
        <v>93</v>
      </c>
      <c r="D8" s="24">
        <v>3000</v>
      </c>
      <c r="E8" s="22">
        <v>3243.7520958999999</v>
      </c>
      <c r="F8" s="23">
        <v>6.6916782119615998</v>
      </c>
      <c r="G8" s="22">
        <v>6.8265000000000002</v>
      </c>
      <c r="H8" s="22"/>
    </row>
    <row r="9" spans="1:8" x14ac:dyDescent="0.2">
      <c r="A9" s="21" t="s">
        <v>1427</v>
      </c>
      <c r="B9" s="21" t="s">
        <v>1428</v>
      </c>
      <c r="C9" s="21" t="s">
        <v>1380</v>
      </c>
      <c r="D9" s="24">
        <v>250</v>
      </c>
      <c r="E9" s="22">
        <v>2693.9597945</v>
      </c>
      <c r="F9" s="23">
        <v>5.5574876031808698</v>
      </c>
      <c r="G9" s="22">
        <v>6.92</v>
      </c>
      <c r="H9" s="22"/>
    </row>
    <row r="10" spans="1:8" x14ac:dyDescent="0.2">
      <c r="A10" s="21" t="s">
        <v>1429</v>
      </c>
      <c r="B10" s="21" t="s">
        <v>1430</v>
      </c>
      <c r="C10" s="21" t="s">
        <v>1380</v>
      </c>
      <c r="D10" s="24">
        <v>2500</v>
      </c>
      <c r="E10" s="22">
        <v>2688.6710274000002</v>
      </c>
      <c r="F10" s="23">
        <v>5.5465771739850203</v>
      </c>
      <c r="G10" s="22">
        <v>7.13</v>
      </c>
      <c r="H10" s="22"/>
    </row>
    <row r="11" spans="1:8" x14ac:dyDescent="0.2">
      <c r="A11" s="21" t="s">
        <v>1431</v>
      </c>
      <c r="B11" s="21" t="s">
        <v>1432</v>
      </c>
      <c r="C11" s="21" t="s">
        <v>68</v>
      </c>
      <c r="D11" s="24">
        <v>25</v>
      </c>
      <c r="E11" s="22">
        <v>2604.7040068000001</v>
      </c>
      <c r="F11" s="23">
        <v>5.3733579310649002</v>
      </c>
      <c r="G11" s="22">
        <v>7.4020999999999999</v>
      </c>
      <c r="H11" s="85">
        <v>7.3977289543499998</v>
      </c>
    </row>
    <row r="12" spans="1:8" x14ac:dyDescent="0.2">
      <c r="A12" s="21" t="s">
        <v>1389</v>
      </c>
      <c r="B12" s="21" t="s">
        <v>1390</v>
      </c>
      <c r="C12" s="21" t="s">
        <v>1380</v>
      </c>
      <c r="D12" s="24">
        <v>2500</v>
      </c>
      <c r="E12" s="22">
        <v>2593.6409932000001</v>
      </c>
      <c r="F12" s="23">
        <v>5.3505355559643704</v>
      </c>
      <c r="G12" s="22">
        <v>7.0994999999999999</v>
      </c>
      <c r="H12" s="85"/>
    </row>
    <row r="13" spans="1:8" x14ac:dyDescent="0.2">
      <c r="A13" s="21" t="s">
        <v>1433</v>
      </c>
      <c r="B13" s="21" t="s">
        <v>1434</v>
      </c>
      <c r="C13" s="21" t="s">
        <v>22</v>
      </c>
      <c r="D13" s="24">
        <v>2500</v>
      </c>
      <c r="E13" s="22">
        <v>2572.3774315000001</v>
      </c>
      <c r="F13" s="23">
        <v>5.3066700236025</v>
      </c>
      <c r="G13" s="22">
        <v>6.75</v>
      </c>
      <c r="H13" s="86"/>
    </row>
    <row r="14" spans="1:8" x14ac:dyDescent="0.2">
      <c r="A14" s="21" t="s">
        <v>1374</v>
      </c>
      <c r="B14" s="21" t="s">
        <v>1375</v>
      </c>
      <c r="C14" s="21" t="s">
        <v>68</v>
      </c>
      <c r="D14" s="24">
        <v>250</v>
      </c>
      <c r="E14" s="22">
        <v>2516.5181507000002</v>
      </c>
      <c r="F14" s="23">
        <v>5.1914354676887804</v>
      </c>
      <c r="G14" s="22">
        <v>6.1390000000000002</v>
      </c>
      <c r="H14" s="85"/>
    </row>
    <row r="15" spans="1:8" x14ac:dyDescent="0.2">
      <c r="A15" s="21" t="s">
        <v>109</v>
      </c>
      <c r="B15" s="21" t="s">
        <v>108</v>
      </c>
      <c r="C15" s="21" t="s">
        <v>22</v>
      </c>
      <c r="D15" s="24">
        <v>200</v>
      </c>
      <c r="E15" s="22">
        <v>2137.5210959000001</v>
      </c>
      <c r="F15" s="23">
        <v>4.40958585063317</v>
      </c>
      <c r="G15" s="22">
        <v>6.1702000000000004</v>
      </c>
      <c r="H15" s="85"/>
    </row>
    <row r="16" spans="1:8" x14ac:dyDescent="0.2">
      <c r="A16" s="21" t="s">
        <v>1435</v>
      </c>
      <c r="B16" s="21" t="s">
        <v>1436</v>
      </c>
      <c r="C16" s="21" t="s">
        <v>22</v>
      </c>
      <c r="D16" s="24">
        <v>20</v>
      </c>
      <c r="E16" s="22">
        <v>2115.3494795000001</v>
      </c>
      <c r="F16" s="23">
        <v>4.36384705247551</v>
      </c>
      <c r="G16" s="22">
        <v>6.7516999999999996</v>
      </c>
      <c r="H16" s="85"/>
    </row>
    <row r="17" spans="1:9" x14ac:dyDescent="0.2">
      <c r="A17" s="21" t="s">
        <v>1437</v>
      </c>
      <c r="B17" s="21" t="s">
        <v>1438</v>
      </c>
      <c r="C17" s="21" t="s">
        <v>22</v>
      </c>
      <c r="D17" s="24">
        <v>1500</v>
      </c>
      <c r="E17" s="22">
        <v>1569.1152122999999</v>
      </c>
      <c r="F17" s="23">
        <v>3.23699646821873</v>
      </c>
      <c r="G17" s="22">
        <v>6.6867000000000001</v>
      </c>
      <c r="H17" s="22"/>
    </row>
    <row r="18" spans="1:9" x14ac:dyDescent="0.2">
      <c r="A18" s="21" t="s">
        <v>29</v>
      </c>
      <c r="B18" s="21" t="s">
        <v>28</v>
      </c>
      <c r="C18" s="21" t="s">
        <v>27</v>
      </c>
      <c r="D18" s="24">
        <v>1154</v>
      </c>
      <c r="E18" s="22">
        <v>1235.153896</v>
      </c>
      <c r="F18" s="23">
        <v>2.5480530478052601</v>
      </c>
      <c r="G18" s="22">
        <v>8.1828000000000003</v>
      </c>
      <c r="H18" s="85"/>
    </row>
    <row r="19" spans="1:9" x14ac:dyDescent="0.2">
      <c r="A19" s="21" t="s">
        <v>119</v>
      </c>
      <c r="B19" s="21" t="s">
        <v>118</v>
      </c>
      <c r="C19" s="21" t="s">
        <v>22</v>
      </c>
      <c r="D19" s="24">
        <v>1000</v>
      </c>
      <c r="E19" s="22">
        <v>1071.7504795</v>
      </c>
      <c r="F19" s="23">
        <v>2.2109609860120001</v>
      </c>
      <c r="G19" s="22">
        <v>6.8288000000000002</v>
      </c>
      <c r="H19" s="85"/>
    </row>
    <row r="20" spans="1:9" x14ac:dyDescent="0.2">
      <c r="A20" s="21" t="s">
        <v>1439</v>
      </c>
      <c r="B20" s="21" t="s">
        <v>1440</v>
      </c>
      <c r="C20" s="21" t="s">
        <v>22</v>
      </c>
      <c r="D20" s="24">
        <v>1000</v>
      </c>
      <c r="E20" s="22">
        <v>1056.3081643999999</v>
      </c>
      <c r="F20" s="23">
        <v>2.1791043581187899</v>
      </c>
      <c r="G20" s="22">
        <v>6.7567000000000004</v>
      </c>
      <c r="H20" s="22"/>
    </row>
    <row r="21" spans="1:9" x14ac:dyDescent="0.2">
      <c r="A21" s="21" t="s">
        <v>1401</v>
      </c>
      <c r="B21" s="21" t="s">
        <v>1402</v>
      </c>
      <c r="C21" s="21" t="s">
        <v>22</v>
      </c>
      <c r="D21" s="24">
        <v>1500</v>
      </c>
      <c r="E21" s="22">
        <v>784.42349999999999</v>
      </c>
      <c r="F21" s="23">
        <v>1.6182215806612901</v>
      </c>
      <c r="G21" s="22">
        <v>6.7567000000000004</v>
      </c>
      <c r="H21" s="22"/>
    </row>
    <row r="22" spans="1:9" x14ac:dyDescent="0.2">
      <c r="A22" s="21" t="s">
        <v>26</v>
      </c>
      <c r="B22" s="21" t="s">
        <v>25</v>
      </c>
      <c r="C22" s="21" t="s">
        <v>27</v>
      </c>
      <c r="D22" s="24">
        <v>547</v>
      </c>
      <c r="E22" s="22">
        <v>587.25646500000005</v>
      </c>
      <c r="F22" s="23">
        <v>1.21147707207377</v>
      </c>
      <c r="G22" s="22">
        <v>8.2303999999999995</v>
      </c>
      <c r="H22" s="22"/>
    </row>
    <row r="23" spans="1:9" x14ac:dyDescent="0.2">
      <c r="A23" s="21" t="s">
        <v>1441</v>
      </c>
      <c r="B23" s="21" t="s">
        <v>1442</v>
      </c>
      <c r="C23" s="21" t="s">
        <v>22</v>
      </c>
      <c r="D23" s="24">
        <v>5</v>
      </c>
      <c r="E23" s="22">
        <v>534.01559589999999</v>
      </c>
      <c r="F23" s="23">
        <v>1.1016441522915601</v>
      </c>
      <c r="G23" s="22">
        <v>7.0083000000000002</v>
      </c>
      <c r="H23" s="22"/>
    </row>
    <row r="24" spans="1:9" x14ac:dyDescent="0.2">
      <c r="A24" s="20" t="s">
        <v>30</v>
      </c>
      <c r="B24" s="20"/>
      <c r="C24" s="20"/>
      <c r="D24" s="20"/>
      <c r="E24" s="25">
        <f>SUM(E6:E23)</f>
        <v>33389.7113885</v>
      </c>
      <c r="F24" s="26">
        <f>SUM(F6:F23)</f>
        <v>68.881097444075408</v>
      </c>
      <c r="G24" s="25"/>
      <c r="H24" s="22"/>
      <c r="I24" s="14"/>
    </row>
    <row r="25" spans="1:9" x14ac:dyDescent="0.2">
      <c r="A25" s="21"/>
      <c r="B25" s="21"/>
      <c r="C25" s="21"/>
      <c r="D25" s="21"/>
      <c r="E25" s="22"/>
      <c r="F25" s="23"/>
      <c r="G25" s="22"/>
      <c r="H25" s="22"/>
    </row>
    <row r="26" spans="1:9" x14ac:dyDescent="0.2">
      <c r="A26" s="20" t="s">
        <v>31</v>
      </c>
      <c r="B26" s="21"/>
      <c r="C26" s="21"/>
      <c r="D26" s="21"/>
      <c r="E26" s="22"/>
      <c r="F26" s="23"/>
      <c r="G26" s="22"/>
      <c r="H26" s="22"/>
    </row>
    <row r="27" spans="1:9" x14ac:dyDescent="0.2">
      <c r="A27" s="20" t="s">
        <v>32</v>
      </c>
      <c r="B27" s="21"/>
      <c r="C27" s="21"/>
      <c r="D27" s="21"/>
      <c r="E27" s="22"/>
      <c r="F27" s="23"/>
      <c r="G27" s="22"/>
      <c r="H27" s="22"/>
    </row>
    <row r="28" spans="1:9" x14ac:dyDescent="0.2">
      <c r="A28" s="21" t="s">
        <v>1247</v>
      </c>
      <c r="B28" s="21" t="s">
        <v>1248</v>
      </c>
      <c r="C28" s="21" t="s">
        <v>1129</v>
      </c>
      <c r="D28" s="24">
        <v>400</v>
      </c>
      <c r="E28" s="22">
        <v>1981.664</v>
      </c>
      <c r="F28" s="23">
        <v>4.0880614239878996</v>
      </c>
      <c r="G28" s="22">
        <v>5.9250999999999996</v>
      </c>
      <c r="H28" s="22"/>
    </row>
    <row r="29" spans="1:9" x14ac:dyDescent="0.2">
      <c r="A29" s="21" t="s">
        <v>1251</v>
      </c>
      <c r="B29" s="21" t="s">
        <v>1252</v>
      </c>
      <c r="C29" s="21" t="s">
        <v>1140</v>
      </c>
      <c r="D29" s="24">
        <v>400</v>
      </c>
      <c r="E29" s="22">
        <v>1975.0419999999999</v>
      </c>
      <c r="F29" s="23">
        <v>4.0744006102729298</v>
      </c>
      <c r="G29" s="22">
        <v>5.9132999999999996</v>
      </c>
      <c r="H29" s="22"/>
    </row>
    <row r="30" spans="1:9" x14ac:dyDescent="0.2">
      <c r="A30" s="20" t="s">
        <v>30</v>
      </c>
      <c r="B30" s="20"/>
      <c r="C30" s="20"/>
      <c r="D30" s="20"/>
      <c r="E30" s="25">
        <f>SUM(E27:E29)</f>
        <v>3956.7060000000001</v>
      </c>
      <c r="F30" s="26">
        <f>SUM(F27:F29)</f>
        <v>8.1624620342608303</v>
      </c>
      <c r="G30" s="25"/>
      <c r="H30" s="22"/>
      <c r="I30" s="14"/>
    </row>
    <row r="31" spans="1:9" x14ac:dyDescent="0.2">
      <c r="A31" s="21"/>
      <c r="B31" s="21"/>
      <c r="C31" s="21"/>
      <c r="D31" s="21"/>
      <c r="E31" s="22"/>
      <c r="F31" s="23"/>
      <c r="G31" s="22"/>
      <c r="H31" s="22"/>
    </row>
    <row r="32" spans="1:9" x14ac:dyDescent="0.2">
      <c r="A32" s="20" t="s">
        <v>39</v>
      </c>
      <c r="B32" s="21"/>
      <c r="C32" s="21"/>
      <c r="D32" s="21"/>
      <c r="E32" s="22"/>
      <c r="F32" s="23"/>
      <c r="G32" s="22"/>
      <c r="H32" s="22"/>
    </row>
    <row r="33" spans="1:9" x14ac:dyDescent="0.2">
      <c r="A33" s="21" t="s">
        <v>1405</v>
      </c>
      <c r="B33" s="21" t="s">
        <v>1406</v>
      </c>
      <c r="C33" s="21" t="s">
        <v>40</v>
      </c>
      <c r="D33" s="24">
        <v>2500000</v>
      </c>
      <c r="E33" s="22">
        <v>2560.0494444000001</v>
      </c>
      <c r="F33" s="23">
        <v>5.28123807928755</v>
      </c>
      <c r="G33" s="22">
        <v>7.39331172781249</v>
      </c>
      <c r="H33" s="25"/>
    </row>
    <row r="34" spans="1:9" x14ac:dyDescent="0.2">
      <c r="A34" s="21" t="s">
        <v>78</v>
      </c>
      <c r="B34" s="21" t="s">
        <v>77</v>
      </c>
      <c r="C34" s="21" t="s">
        <v>40</v>
      </c>
      <c r="D34" s="24">
        <v>2500000</v>
      </c>
      <c r="E34" s="22">
        <v>2534.5949999999998</v>
      </c>
      <c r="F34" s="23">
        <v>5.2287269915246002</v>
      </c>
      <c r="G34" s="22">
        <v>7.5175884999999996</v>
      </c>
      <c r="H34" s="22"/>
    </row>
    <row r="35" spans="1:9" x14ac:dyDescent="0.2">
      <c r="A35" s="21" t="s">
        <v>80</v>
      </c>
      <c r="B35" s="21" t="s">
        <v>79</v>
      </c>
      <c r="C35" s="21" t="s">
        <v>40</v>
      </c>
      <c r="D35" s="24">
        <v>1000000</v>
      </c>
      <c r="E35" s="22">
        <v>1052.4313333</v>
      </c>
      <c r="F35" s="23">
        <v>2.1711066735126998</v>
      </c>
      <c r="G35" s="22">
        <v>7.68700078</v>
      </c>
      <c r="H35" s="22"/>
    </row>
    <row r="36" spans="1:9" x14ac:dyDescent="0.2">
      <c r="A36" s="21" t="s">
        <v>1409</v>
      </c>
      <c r="B36" s="21" t="s">
        <v>1410</v>
      </c>
      <c r="C36" s="21" t="s">
        <v>40</v>
      </c>
      <c r="D36" s="24">
        <v>1000000</v>
      </c>
      <c r="E36" s="22">
        <v>1046.8767777999999</v>
      </c>
      <c r="F36" s="23">
        <v>2.1596479377901199</v>
      </c>
      <c r="G36" s="22">
        <v>7.3342302000000004</v>
      </c>
      <c r="H36" s="22"/>
    </row>
    <row r="37" spans="1:9" x14ac:dyDescent="0.2">
      <c r="A37" s="21" t="s">
        <v>82</v>
      </c>
      <c r="B37" s="21" t="s">
        <v>81</v>
      </c>
      <c r="C37" s="21" t="s">
        <v>40</v>
      </c>
      <c r="D37" s="24">
        <v>937350</v>
      </c>
      <c r="E37" s="22">
        <v>951.77914929999997</v>
      </c>
      <c r="F37" s="23">
        <v>1.96346687652869</v>
      </c>
      <c r="G37" s="22">
        <v>7.5175884999999996</v>
      </c>
      <c r="H37" s="25"/>
    </row>
    <row r="38" spans="1:9" x14ac:dyDescent="0.2">
      <c r="A38" s="21" t="s">
        <v>72</v>
      </c>
      <c r="B38" s="21" t="s">
        <v>71</v>
      </c>
      <c r="C38" s="21" t="s">
        <v>40</v>
      </c>
      <c r="D38" s="24">
        <v>796200</v>
      </c>
      <c r="E38" s="22">
        <v>762.89548479999996</v>
      </c>
      <c r="F38" s="23">
        <v>1.5738104955963399</v>
      </c>
      <c r="G38" s="22">
        <v>7.4732188124500096</v>
      </c>
      <c r="H38" s="22"/>
    </row>
    <row r="39" spans="1:9" x14ac:dyDescent="0.2">
      <c r="A39" s="21" t="s">
        <v>84</v>
      </c>
      <c r="B39" s="21" t="s">
        <v>83</v>
      </c>
      <c r="C39" s="21" t="s">
        <v>40</v>
      </c>
      <c r="D39" s="24">
        <v>624880</v>
      </c>
      <c r="E39" s="22">
        <v>632.44885899999997</v>
      </c>
      <c r="F39" s="23">
        <v>1.3047064402053301</v>
      </c>
      <c r="G39" s="22">
        <v>7.609979375</v>
      </c>
      <c r="H39" s="22"/>
    </row>
    <row r="40" spans="1:9" x14ac:dyDescent="0.2">
      <c r="A40" s="21" t="s">
        <v>1413</v>
      </c>
      <c r="B40" s="21" t="s">
        <v>1414</v>
      </c>
      <c r="C40" s="21" t="s">
        <v>40</v>
      </c>
      <c r="D40" s="24">
        <v>500000</v>
      </c>
      <c r="E40" s="22">
        <v>510.23991669999998</v>
      </c>
      <c r="F40" s="23">
        <v>1.05259626275699</v>
      </c>
      <c r="G40" s="22">
        <v>7.3635215900000004</v>
      </c>
      <c r="H40" s="22"/>
    </row>
    <row r="41" spans="1:9" x14ac:dyDescent="0.2">
      <c r="A41" s="21" t="s">
        <v>86</v>
      </c>
      <c r="B41" s="21" t="s">
        <v>85</v>
      </c>
      <c r="C41" s="21" t="s">
        <v>40</v>
      </c>
      <c r="D41" s="24">
        <v>52560</v>
      </c>
      <c r="E41" s="22">
        <v>53.238689800000003</v>
      </c>
      <c r="F41" s="23">
        <v>0.109828424008832</v>
      </c>
      <c r="G41" s="22">
        <v>7.5995294199999996</v>
      </c>
      <c r="H41" s="25"/>
    </row>
    <row r="42" spans="1:9" x14ac:dyDescent="0.2">
      <c r="A42" s="21" t="s">
        <v>88</v>
      </c>
      <c r="B42" s="21" t="s">
        <v>87</v>
      </c>
      <c r="C42" s="21" t="s">
        <v>40</v>
      </c>
      <c r="D42" s="24">
        <v>50000</v>
      </c>
      <c r="E42" s="22">
        <v>50.4324333</v>
      </c>
      <c r="F42" s="23">
        <v>0.104039274615461</v>
      </c>
      <c r="G42" s="22">
        <v>7.6482631599999999</v>
      </c>
      <c r="H42" s="22"/>
    </row>
    <row r="43" spans="1:9" x14ac:dyDescent="0.2">
      <c r="A43" s="21" t="s">
        <v>90</v>
      </c>
      <c r="B43" s="21" t="s">
        <v>89</v>
      </c>
      <c r="C43" s="21" t="s">
        <v>40</v>
      </c>
      <c r="D43" s="24">
        <v>41700</v>
      </c>
      <c r="E43" s="22">
        <v>40.598040400000002</v>
      </c>
      <c r="F43" s="23">
        <v>8.3751474946682294E-2</v>
      </c>
      <c r="G43" s="22">
        <v>7.7150581650000003</v>
      </c>
      <c r="H43" s="22"/>
    </row>
    <row r="44" spans="1:9" x14ac:dyDescent="0.2">
      <c r="A44" s="20" t="s">
        <v>30</v>
      </c>
      <c r="B44" s="20"/>
      <c r="C44" s="20"/>
      <c r="D44" s="20"/>
      <c r="E44" s="25">
        <f>SUM(E33:E43)</f>
        <v>10195.585128800001</v>
      </c>
      <c r="F44" s="26">
        <f>SUM(F33:F43)</f>
        <v>21.032918930773288</v>
      </c>
      <c r="G44" s="25"/>
      <c r="H44" s="20"/>
      <c r="I44" s="14"/>
    </row>
    <row r="45" spans="1:9" x14ac:dyDescent="0.2">
      <c r="A45" s="21"/>
      <c r="B45" s="21"/>
      <c r="C45" s="21"/>
      <c r="D45" s="21"/>
      <c r="E45" s="22"/>
      <c r="F45" s="23"/>
      <c r="G45" s="22"/>
      <c r="H45" s="20"/>
    </row>
    <row r="46" spans="1:9" x14ac:dyDescent="0.2">
      <c r="A46" s="20" t="s">
        <v>1207</v>
      </c>
      <c r="B46" s="21"/>
      <c r="C46" s="21"/>
      <c r="D46" s="21"/>
      <c r="E46" s="22"/>
      <c r="F46" s="23"/>
      <c r="G46" s="22"/>
      <c r="H46" s="20"/>
    </row>
    <row r="47" spans="1:9" x14ac:dyDescent="0.2">
      <c r="A47" s="21" t="s">
        <v>1208</v>
      </c>
      <c r="B47" s="21" t="s">
        <v>1209</v>
      </c>
      <c r="C47" s="21" t="s">
        <v>1210</v>
      </c>
      <c r="D47" s="24">
        <v>1762.3119999999999</v>
      </c>
      <c r="E47" s="22">
        <v>203.61386820000001</v>
      </c>
      <c r="F47" s="23">
        <v>0.42004396304185598</v>
      </c>
      <c r="G47" s="22">
        <v>5.49</v>
      </c>
      <c r="H47" s="20"/>
    </row>
    <row r="48" spans="1:9" x14ac:dyDescent="0.2">
      <c r="A48" s="20" t="s">
        <v>30</v>
      </c>
      <c r="B48" s="20"/>
      <c r="C48" s="20"/>
      <c r="D48" s="20"/>
      <c r="E48" s="25">
        <f>SUM(E47:E47)</f>
        <v>203.61386820000001</v>
      </c>
      <c r="F48" s="26">
        <f>SUM(F47:F47)</f>
        <v>0.42004396304185598</v>
      </c>
      <c r="G48" s="25"/>
      <c r="H48" s="20"/>
      <c r="I48" s="14"/>
    </row>
    <row r="49" spans="1:9" x14ac:dyDescent="0.2">
      <c r="A49" s="21"/>
      <c r="B49" s="21"/>
      <c r="C49" s="21"/>
      <c r="D49" s="21"/>
      <c r="E49" s="22"/>
      <c r="F49" s="23"/>
      <c r="G49" s="22"/>
      <c r="H49" s="20"/>
    </row>
    <row r="50" spans="1:9" x14ac:dyDescent="0.2">
      <c r="A50" s="20" t="s">
        <v>42</v>
      </c>
      <c r="B50" s="20"/>
      <c r="C50" s="20"/>
      <c r="D50" s="20"/>
      <c r="E50" s="25">
        <f>E24+E30+E44+E48</f>
        <v>47745.616385500005</v>
      </c>
      <c r="F50" s="26">
        <f>F24+F30+F44+F48</f>
        <v>98.496522372151389</v>
      </c>
      <c r="G50" s="25"/>
      <c r="H50" s="20"/>
      <c r="I50" s="14"/>
    </row>
    <row r="51" spans="1:9" x14ac:dyDescent="0.2">
      <c r="A51" s="20"/>
      <c r="B51" s="20"/>
      <c r="C51" s="20"/>
      <c r="D51" s="20"/>
      <c r="E51" s="25"/>
      <c r="F51" s="26"/>
      <c r="G51" s="25"/>
      <c r="H51" s="20"/>
      <c r="I51" s="14"/>
    </row>
    <row r="52" spans="1:9" x14ac:dyDescent="0.2">
      <c r="A52" s="20" t="s">
        <v>301</v>
      </c>
      <c r="B52" s="20"/>
      <c r="C52" s="20"/>
      <c r="D52" s="20"/>
      <c r="E52" s="25">
        <v>8.0393986950000009</v>
      </c>
      <c r="F52" s="26">
        <f>+E52/E56*100</f>
        <v>1.6584827537407015E-2</v>
      </c>
      <c r="G52" s="87"/>
      <c r="H52" s="20"/>
      <c r="I52" s="14"/>
    </row>
    <row r="53" spans="1:9" x14ac:dyDescent="0.2">
      <c r="A53" s="20"/>
      <c r="B53" s="20"/>
      <c r="C53" s="20"/>
      <c r="D53" s="20"/>
      <c r="E53" s="25"/>
      <c r="F53" s="26"/>
      <c r="G53" s="87"/>
      <c r="H53" s="20"/>
      <c r="I53" s="14"/>
    </row>
    <row r="54" spans="1:9" x14ac:dyDescent="0.2">
      <c r="A54" s="20" t="s">
        <v>44</v>
      </c>
      <c r="B54" s="20"/>
      <c r="C54" s="20"/>
      <c r="D54" s="20"/>
      <c r="E54" s="25">
        <f>E56-(E24+E30+E44+E48+E52)</f>
        <v>720.76263750499493</v>
      </c>
      <c r="F54" s="26">
        <f>F56-(F24+F30+F44+F48+F52)</f>
        <v>1.4868928003112103</v>
      </c>
      <c r="G54" s="87"/>
      <c r="H54" s="20"/>
      <c r="I54" s="14"/>
    </row>
    <row r="55" spans="1:9" x14ac:dyDescent="0.2">
      <c r="A55" s="20"/>
      <c r="B55" s="20"/>
      <c r="C55" s="20"/>
      <c r="D55" s="20"/>
      <c r="E55" s="25"/>
      <c r="F55" s="26"/>
      <c r="G55" s="87"/>
      <c r="H55" s="20"/>
      <c r="I55" s="14"/>
    </row>
    <row r="56" spans="1:9" x14ac:dyDescent="0.2">
      <c r="A56" s="27" t="s">
        <v>43</v>
      </c>
      <c r="B56" s="27"/>
      <c r="C56" s="27"/>
      <c r="D56" s="27"/>
      <c r="E56" s="28">
        <v>48474.4184217</v>
      </c>
      <c r="F56" s="29">
        <v>100</v>
      </c>
      <c r="G56" s="28"/>
      <c r="H56" s="27"/>
      <c r="I56" s="14"/>
    </row>
    <row r="58" spans="1:9" x14ac:dyDescent="0.2">
      <c r="A58" s="71" t="s">
        <v>1356</v>
      </c>
      <c r="B58" s="71"/>
      <c r="C58" s="71"/>
      <c r="D58" s="71"/>
      <c r="E58" s="72"/>
      <c r="F58" s="72"/>
      <c r="G58" s="72"/>
      <c r="H58" s="27"/>
    </row>
    <row r="59" spans="1:9" x14ac:dyDescent="0.2">
      <c r="A59" s="73"/>
      <c r="B59" s="73"/>
      <c r="C59" s="73"/>
      <c r="D59" s="73"/>
      <c r="E59" s="26"/>
      <c r="F59" s="26"/>
      <c r="G59" s="26"/>
      <c r="H59" s="20"/>
    </row>
    <row r="60" spans="1:9" x14ac:dyDescent="0.2">
      <c r="A60" s="73" t="s">
        <v>1357</v>
      </c>
      <c r="B60" s="73"/>
      <c r="C60" s="73"/>
      <c r="D60" s="73"/>
      <c r="E60" s="73" t="s">
        <v>1358</v>
      </c>
      <c r="F60" s="73" t="s">
        <v>3</v>
      </c>
      <c r="G60" s="26"/>
      <c r="H60" s="20"/>
    </row>
    <row r="61" spans="1:9" x14ac:dyDescent="0.2">
      <c r="A61" s="75" t="s">
        <v>1359</v>
      </c>
      <c r="B61" s="73"/>
      <c r="C61" s="73"/>
      <c r="D61" s="73"/>
      <c r="E61" s="78">
        <v>3500</v>
      </c>
      <c r="F61" s="78">
        <f t="shared" ref="F61:F66" si="0">E61/$E$56*100</f>
        <v>7.2203032320098854</v>
      </c>
      <c r="G61" s="26"/>
      <c r="H61" s="20"/>
    </row>
    <row r="62" spans="1:9" x14ac:dyDescent="0.2">
      <c r="A62" s="75" t="s">
        <v>1415</v>
      </c>
      <c r="B62" s="73"/>
      <c r="C62" s="73"/>
      <c r="D62" s="73"/>
      <c r="E62" s="78">
        <v>2500</v>
      </c>
      <c r="F62" s="78">
        <f t="shared" si="0"/>
        <v>5.1573594514356325</v>
      </c>
      <c r="G62" s="26"/>
      <c r="H62" s="20"/>
    </row>
    <row r="63" spans="1:9" x14ac:dyDescent="0.2">
      <c r="A63" s="75" t="s">
        <v>1359</v>
      </c>
      <c r="B63" s="73"/>
      <c r="C63" s="73"/>
      <c r="D63" s="73"/>
      <c r="E63" s="78">
        <v>2500</v>
      </c>
      <c r="F63" s="78">
        <f t="shared" si="0"/>
        <v>5.1573594514356325</v>
      </c>
      <c r="G63" s="26"/>
      <c r="H63" s="20"/>
    </row>
    <row r="64" spans="1:9" x14ac:dyDescent="0.2">
      <c r="A64" s="75" t="s">
        <v>1359</v>
      </c>
      <c r="B64" s="73"/>
      <c r="C64" s="73"/>
      <c r="D64" s="73"/>
      <c r="E64" s="78">
        <v>2500</v>
      </c>
      <c r="F64" s="78">
        <f t="shared" si="0"/>
        <v>5.1573594514356325</v>
      </c>
      <c r="G64" s="26"/>
      <c r="H64" s="20"/>
    </row>
    <row r="65" spans="1:8" x14ac:dyDescent="0.2">
      <c r="A65" s="75" t="s">
        <v>1415</v>
      </c>
      <c r="B65" s="73"/>
      <c r="C65" s="73"/>
      <c r="D65" s="73"/>
      <c r="E65" s="78">
        <v>2500</v>
      </c>
      <c r="F65" s="78">
        <f t="shared" si="0"/>
        <v>5.1573594514356325</v>
      </c>
      <c r="G65" s="26"/>
      <c r="H65" s="20"/>
    </row>
    <row r="66" spans="1:8" x14ac:dyDescent="0.2">
      <c r="A66" s="75" t="s">
        <v>1415</v>
      </c>
      <c r="B66" s="73"/>
      <c r="C66" s="73"/>
      <c r="D66" s="73"/>
      <c r="E66" s="78">
        <v>500</v>
      </c>
      <c r="F66" s="78">
        <f t="shared" si="0"/>
        <v>1.0314718902871265</v>
      </c>
      <c r="G66" s="26"/>
      <c r="H66" s="20"/>
    </row>
    <row r="67" spans="1:8" x14ac:dyDescent="0.2">
      <c r="A67" s="88" t="s">
        <v>1361</v>
      </c>
      <c r="B67" s="89"/>
      <c r="C67" s="89"/>
      <c r="D67" s="88"/>
      <c r="E67" s="90">
        <f>SUM(E61:E66)</f>
        <v>14000</v>
      </c>
      <c r="F67" s="90">
        <f>SUM(F61:F66)</f>
        <v>28.881212928039538</v>
      </c>
      <c r="G67" s="91"/>
      <c r="H67" s="27"/>
    </row>
    <row r="69" spans="1:8" x14ac:dyDescent="0.2">
      <c r="A69" s="14" t="s">
        <v>46</v>
      </c>
    </row>
    <row r="70" spans="1:8" x14ac:dyDescent="0.2">
      <c r="A70" s="14" t="s">
        <v>1211</v>
      </c>
    </row>
    <row r="71" spans="1:8" x14ac:dyDescent="0.2">
      <c r="A71" s="14"/>
    </row>
    <row r="72" spans="1:8" ht="38.25" customHeight="1" x14ac:dyDescent="0.2">
      <c r="A72" s="109" t="s">
        <v>1363</v>
      </c>
      <c r="B72" s="109"/>
      <c r="C72" s="109"/>
      <c r="D72" s="109"/>
      <c r="E72" s="109"/>
      <c r="F72" s="109"/>
      <c r="G72" s="109"/>
      <c r="H72" s="14"/>
    </row>
    <row r="74" spans="1:8" x14ac:dyDescent="0.2">
      <c r="A74" s="14" t="s">
        <v>47</v>
      </c>
    </row>
    <row r="75" spans="1:8" x14ac:dyDescent="0.2">
      <c r="A75" s="14" t="s">
        <v>48</v>
      </c>
    </row>
    <row r="76" spans="1:8" x14ac:dyDescent="0.2">
      <c r="A76" s="14" t="s">
        <v>49</v>
      </c>
      <c r="B76" s="14"/>
      <c r="C76" s="30" t="s">
        <v>51</v>
      </c>
      <c r="D76" s="14" t="s">
        <v>50</v>
      </c>
    </row>
    <row r="77" spans="1:8" x14ac:dyDescent="0.2">
      <c r="A77" s="7" t="s">
        <v>52</v>
      </c>
      <c r="C77" s="31">
        <v>22.5138</v>
      </c>
      <c r="D77" s="31">
        <v>23.1965</v>
      </c>
    </row>
    <row r="78" spans="1:8" x14ac:dyDescent="0.2">
      <c r="A78" s="7" t="s">
        <v>53</v>
      </c>
      <c r="C78" s="31">
        <v>10.8604</v>
      </c>
      <c r="D78" s="31">
        <v>10.876200000000001</v>
      </c>
    </row>
    <row r="79" spans="1:8" x14ac:dyDescent="0.2">
      <c r="A79" s="7" t="s">
        <v>54</v>
      </c>
      <c r="C79" s="31">
        <v>23.5198</v>
      </c>
      <c r="D79" s="31">
        <v>24.272400000000001</v>
      </c>
    </row>
    <row r="80" spans="1:8" x14ac:dyDescent="0.2">
      <c r="A80" s="7" t="s">
        <v>55</v>
      </c>
      <c r="C80" s="31">
        <v>11.477600000000001</v>
      </c>
      <c r="D80" s="31">
        <v>11.4984</v>
      </c>
    </row>
    <row r="82" spans="1:5" x14ac:dyDescent="0.2">
      <c r="A82" s="14" t="s">
        <v>56</v>
      </c>
    </row>
    <row r="83" spans="1:5" x14ac:dyDescent="0.2">
      <c r="A83" s="107" t="s">
        <v>57</v>
      </c>
      <c r="B83" s="108"/>
      <c r="C83" s="32" t="s">
        <v>58</v>
      </c>
    </row>
    <row r="84" spans="1:5" x14ac:dyDescent="0.2">
      <c r="A84" s="103" t="s">
        <v>53</v>
      </c>
      <c r="B84" s="104"/>
      <c r="C84" s="33">
        <v>0.31</v>
      </c>
    </row>
    <row r="85" spans="1:5" x14ac:dyDescent="0.2">
      <c r="A85" s="103" t="s">
        <v>55</v>
      </c>
      <c r="B85" s="104"/>
      <c r="C85" s="33">
        <v>0.34</v>
      </c>
    </row>
    <row r="86" spans="1:5" x14ac:dyDescent="0.2">
      <c r="A86" s="7" t="s">
        <v>59</v>
      </c>
    </row>
    <row r="87" spans="1:5" x14ac:dyDescent="0.2">
      <c r="A87" s="7" t="s">
        <v>60</v>
      </c>
    </row>
    <row r="89" spans="1:5" x14ac:dyDescent="0.2">
      <c r="A89" s="62" t="s">
        <v>1364</v>
      </c>
    </row>
    <row r="90" spans="1:5" x14ac:dyDescent="0.2">
      <c r="A90" s="62"/>
    </row>
    <row r="91" spans="1:5" x14ac:dyDescent="0.2">
      <c r="A91" s="63" t="s">
        <v>1443</v>
      </c>
    </row>
    <row r="92" spans="1:5" x14ac:dyDescent="0.2">
      <c r="A92" s="63" t="s">
        <v>1444</v>
      </c>
    </row>
    <row r="94" spans="1:5" x14ac:dyDescent="0.2">
      <c r="A94" s="14" t="s">
        <v>380</v>
      </c>
      <c r="D94" s="34">
        <v>6.1083160373435401</v>
      </c>
      <c r="E94" s="10" t="s">
        <v>61</v>
      </c>
    </row>
    <row r="96" spans="1:5" x14ac:dyDescent="0.2">
      <c r="A96" s="14" t="s">
        <v>381</v>
      </c>
      <c r="D96" s="30" t="s">
        <v>63</v>
      </c>
    </row>
    <row r="98" spans="1:9" x14ac:dyDescent="0.2">
      <c r="A98" s="62" t="s">
        <v>1367</v>
      </c>
      <c r="B98" s="63"/>
      <c r="C98" s="63"/>
      <c r="D98" s="63"/>
      <c r="E98" s="11"/>
      <c r="G98" s="11"/>
      <c r="H98" s="11"/>
      <c r="I98" s="63"/>
    </row>
    <row r="99" spans="1:9" ht="14.4" x14ac:dyDescent="0.3">
      <c r="A99" s="82"/>
      <c r="B99" s="63"/>
      <c r="C99" s="63"/>
      <c r="D99" s="63"/>
      <c r="E99" s="11"/>
      <c r="G99" s="11"/>
      <c r="H99" s="11"/>
      <c r="I99" s="63"/>
    </row>
    <row r="100" spans="1:9" x14ac:dyDescent="0.2">
      <c r="A100" s="62" t="s">
        <v>1080</v>
      </c>
      <c r="B100" s="63"/>
      <c r="C100" s="63"/>
      <c r="D100" s="63"/>
      <c r="E100" s="11"/>
      <c r="G100" s="11"/>
      <c r="H100" s="11"/>
      <c r="I100" s="63"/>
    </row>
    <row r="101" spans="1:9" x14ac:dyDescent="0.2">
      <c r="A101" s="64"/>
      <c r="B101" s="63"/>
      <c r="C101" s="63"/>
      <c r="D101" s="63"/>
      <c r="E101" s="11"/>
      <c r="G101" s="11"/>
      <c r="H101" s="11"/>
      <c r="I101" s="63"/>
    </row>
    <row r="102" spans="1:9" x14ac:dyDescent="0.2">
      <c r="A102" s="63"/>
      <c r="B102" s="63"/>
      <c r="C102" s="63"/>
      <c r="D102" s="63"/>
      <c r="E102" s="11"/>
      <c r="G102" s="11"/>
      <c r="H102" s="11"/>
      <c r="I102" s="63"/>
    </row>
    <row r="103" spans="1:9" x14ac:dyDescent="0.2">
      <c r="A103" s="63"/>
      <c r="B103" s="63"/>
      <c r="C103" s="63"/>
      <c r="D103" s="63"/>
      <c r="E103" s="11"/>
      <c r="G103" s="11"/>
      <c r="H103" s="11"/>
      <c r="I103" s="63"/>
    </row>
    <row r="104" spans="1:9" x14ac:dyDescent="0.2">
      <c r="A104" s="63"/>
      <c r="B104" s="63"/>
      <c r="C104" s="63"/>
      <c r="D104" s="63"/>
      <c r="E104" s="11"/>
      <c r="G104" s="11"/>
      <c r="H104" s="11"/>
      <c r="I104" s="63"/>
    </row>
    <row r="105" spans="1:9" x14ac:dyDescent="0.2">
      <c r="A105" s="63"/>
      <c r="B105" s="63"/>
      <c r="C105" s="63"/>
      <c r="D105" s="63"/>
      <c r="E105" s="11"/>
      <c r="G105" s="11"/>
      <c r="H105" s="11"/>
      <c r="I105" s="63"/>
    </row>
    <row r="106" spans="1:9" x14ac:dyDescent="0.2">
      <c r="A106" s="63"/>
      <c r="B106" s="63"/>
      <c r="C106" s="63"/>
      <c r="D106" s="63"/>
      <c r="E106" s="11"/>
      <c r="G106" s="11"/>
      <c r="H106" s="11"/>
      <c r="I106" s="63"/>
    </row>
    <row r="107" spans="1:9" x14ac:dyDescent="0.2">
      <c r="A107" s="63"/>
      <c r="B107" s="63"/>
      <c r="C107" s="63"/>
      <c r="D107" s="63"/>
      <c r="E107" s="11"/>
      <c r="G107" s="11"/>
      <c r="H107" s="11"/>
      <c r="I107" s="63"/>
    </row>
    <row r="108" spans="1:9" x14ac:dyDescent="0.2">
      <c r="A108" s="63"/>
      <c r="B108" s="63"/>
      <c r="C108" s="63"/>
      <c r="D108" s="63"/>
      <c r="E108" s="11"/>
      <c r="G108" s="11"/>
      <c r="H108" s="11"/>
      <c r="I108" s="63"/>
    </row>
    <row r="109" spans="1:9" x14ac:dyDescent="0.2">
      <c r="A109" s="63"/>
      <c r="B109" s="63"/>
      <c r="C109" s="63"/>
      <c r="D109" s="63"/>
      <c r="E109" s="11"/>
      <c r="G109" s="11"/>
      <c r="H109" s="11"/>
      <c r="I109" s="63"/>
    </row>
    <row r="110" spans="1:9" x14ac:dyDescent="0.2">
      <c r="A110" s="63"/>
      <c r="B110" s="63"/>
      <c r="C110" s="63"/>
      <c r="D110" s="63"/>
      <c r="E110" s="11"/>
      <c r="G110" s="11"/>
      <c r="H110" s="11"/>
      <c r="I110" s="63"/>
    </row>
    <row r="111" spans="1:9" x14ac:dyDescent="0.2">
      <c r="A111" s="63"/>
      <c r="B111" s="63"/>
      <c r="C111" s="63"/>
      <c r="D111" s="63"/>
      <c r="E111" s="11"/>
      <c r="G111" s="11"/>
      <c r="H111" s="11"/>
      <c r="I111" s="63"/>
    </row>
    <row r="112" spans="1:9" x14ac:dyDescent="0.2">
      <c r="A112" s="63"/>
      <c r="B112" s="63"/>
      <c r="C112" s="63"/>
      <c r="D112" s="63"/>
      <c r="E112" s="11"/>
      <c r="G112" s="11"/>
      <c r="H112" s="11"/>
      <c r="I112" s="63"/>
    </row>
    <row r="113" spans="1:9" x14ac:dyDescent="0.2">
      <c r="A113" s="63"/>
      <c r="B113" s="63"/>
      <c r="C113" s="63"/>
      <c r="D113" s="63"/>
      <c r="E113" s="11"/>
      <c r="G113" s="11"/>
      <c r="H113" s="11"/>
      <c r="I113" s="63"/>
    </row>
    <row r="114" spans="1:9" x14ac:dyDescent="0.2">
      <c r="A114" s="63"/>
      <c r="B114" s="63"/>
      <c r="C114" s="63"/>
      <c r="D114" s="63"/>
      <c r="E114" s="11"/>
      <c r="G114" s="11"/>
      <c r="H114" s="11"/>
      <c r="I114" s="63"/>
    </row>
    <row r="115" spans="1:9" x14ac:dyDescent="0.2">
      <c r="A115" s="63"/>
      <c r="B115" s="63"/>
      <c r="C115" s="63"/>
      <c r="D115" s="63"/>
      <c r="E115" s="11"/>
      <c r="G115" s="11"/>
      <c r="H115" s="11"/>
      <c r="I115" s="63"/>
    </row>
    <row r="116" spans="1:9" x14ac:dyDescent="0.2">
      <c r="A116" s="63"/>
      <c r="B116" s="63"/>
      <c r="C116" s="63"/>
      <c r="D116" s="63"/>
      <c r="E116" s="11"/>
      <c r="G116" s="11"/>
      <c r="H116" s="11"/>
      <c r="I116" s="63"/>
    </row>
    <row r="117" spans="1:9" x14ac:dyDescent="0.2">
      <c r="A117" s="62" t="s">
        <v>1445</v>
      </c>
      <c r="B117" s="63"/>
      <c r="C117" s="63"/>
      <c r="D117" s="63"/>
      <c r="E117" s="11"/>
      <c r="G117" s="11"/>
      <c r="H117" s="11"/>
      <c r="I117" s="63"/>
    </row>
    <row r="118" spans="1:9" x14ac:dyDescent="0.2">
      <c r="A118" s="63"/>
      <c r="B118" s="63"/>
      <c r="C118" s="63"/>
      <c r="D118" s="63"/>
      <c r="E118" s="11"/>
      <c r="G118" s="11"/>
      <c r="H118" s="11"/>
      <c r="I118" s="63"/>
    </row>
    <row r="119" spans="1:9" x14ac:dyDescent="0.2">
      <c r="A119" s="62" t="s">
        <v>1081</v>
      </c>
      <c r="B119" s="63"/>
      <c r="C119" s="63"/>
      <c r="D119" s="63"/>
      <c r="E119" s="11"/>
      <c r="G119" s="11"/>
      <c r="H119" s="11"/>
      <c r="I119" s="63"/>
    </row>
    <row r="120" spans="1:9" x14ac:dyDescent="0.2">
      <c r="A120" s="63"/>
      <c r="B120" s="63"/>
      <c r="C120" s="63"/>
      <c r="D120" s="63"/>
      <c r="E120" s="11"/>
      <c r="G120" s="11"/>
      <c r="H120" s="11"/>
      <c r="I120" s="63"/>
    </row>
    <row r="121" spans="1:9" x14ac:dyDescent="0.2">
      <c r="A121" s="63"/>
      <c r="B121" s="63"/>
      <c r="C121" s="63"/>
      <c r="D121" s="63"/>
      <c r="E121" s="11"/>
      <c r="G121" s="11"/>
      <c r="H121" s="11"/>
      <c r="I121" s="63"/>
    </row>
    <row r="122" spans="1:9" x14ac:dyDescent="0.2">
      <c r="A122" s="63"/>
      <c r="B122" s="63"/>
      <c r="C122" s="63"/>
      <c r="D122" s="63"/>
      <c r="E122" s="11"/>
      <c r="G122" s="11"/>
      <c r="H122" s="11"/>
      <c r="I122" s="63"/>
    </row>
    <row r="123" spans="1:9" x14ac:dyDescent="0.2">
      <c r="A123" s="63"/>
      <c r="B123" s="63"/>
      <c r="C123" s="63"/>
      <c r="D123" s="63"/>
      <c r="E123" s="11"/>
      <c r="G123" s="11"/>
      <c r="H123" s="11"/>
      <c r="I123" s="63"/>
    </row>
    <row r="124" spans="1:9" x14ac:dyDescent="0.2">
      <c r="A124" s="63"/>
      <c r="B124" s="63"/>
      <c r="C124" s="63"/>
      <c r="D124" s="63"/>
      <c r="E124" s="11"/>
      <c r="G124" s="11"/>
      <c r="H124" s="11"/>
      <c r="I124" s="63"/>
    </row>
    <row r="125" spans="1:9" x14ac:dyDescent="0.2">
      <c r="A125" s="63"/>
      <c r="B125" s="63"/>
      <c r="C125" s="63"/>
      <c r="D125" s="63"/>
      <c r="E125" s="11"/>
      <c r="G125" s="11"/>
      <c r="H125" s="11"/>
      <c r="I125" s="63"/>
    </row>
    <row r="126" spans="1:9" x14ac:dyDescent="0.2">
      <c r="A126" s="63"/>
      <c r="B126" s="63"/>
      <c r="C126" s="63"/>
      <c r="D126" s="63"/>
      <c r="E126" s="11"/>
      <c r="G126" s="11"/>
      <c r="H126" s="11"/>
      <c r="I126" s="63"/>
    </row>
    <row r="127" spans="1:9" x14ac:dyDescent="0.2">
      <c r="A127" s="63"/>
      <c r="B127" s="63"/>
      <c r="C127" s="63"/>
      <c r="D127" s="63"/>
      <c r="E127" s="11"/>
      <c r="G127" s="11"/>
      <c r="H127" s="11"/>
      <c r="I127" s="63"/>
    </row>
    <row r="128" spans="1:9" x14ac:dyDescent="0.2">
      <c r="A128" s="63"/>
      <c r="B128" s="63"/>
      <c r="C128" s="63"/>
      <c r="D128" s="63"/>
      <c r="E128" s="11"/>
      <c r="G128" s="11"/>
      <c r="H128" s="11"/>
      <c r="I128" s="63"/>
    </row>
    <row r="129" spans="1:9" x14ac:dyDescent="0.2">
      <c r="A129" s="63"/>
      <c r="B129" s="63"/>
      <c r="C129" s="63"/>
      <c r="D129" s="63"/>
      <c r="E129" s="11"/>
      <c r="G129" s="11"/>
      <c r="H129" s="11"/>
      <c r="I129" s="63"/>
    </row>
    <row r="130" spans="1:9" x14ac:dyDescent="0.2">
      <c r="A130" s="63"/>
      <c r="B130" s="63"/>
      <c r="C130" s="63"/>
      <c r="D130" s="63"/>
      <c r="E130" s="11"/>
      <c r="G130" s="11"/>
      <c r="H130" s="11"/>
      <c r="I130" s="63"/>
    </row>
    <row r="131" spans="1:9" x14ac:dyDescent="0.2">
      <c r="A131" s="63"/>
      <c r="B131" s="63"/>
      <c r="C131" s="63"/>
      <c r="D131" s="63"/>
      <c r="E131" s="11"/>
      <c r="G131" s="11"/>
      <c r="H131" s="11"/>
      <c r="I131" s="63"/>
    </row>
    <row r="132" spans="1:9" x14ac:dyDescent="0.2">
      <c r="A132" s="63"/>
      <c r="B132" s="63"/>
      <c r="C132" s="63"/>
      <c r="D132" s="63"/>
      <c r="E132" s="11"/>
      <c r="G132" s="11"/>
      <c r="H132" s="11"/>
      <c r="I132" s="63"/>
    </row>
    <row r="133" spans="1:9" x14ac:dyDescent="0.2">
      <c r="A133" s="63"/>
      <c r="B133" s="63"/>
      <c r="C133" s="63"/>
      <c r="D133" s="63"/>
      <c r="E133" s="11"/>
      <c r="G133" s="11"/>
      <c r="H133" s="11"/>
      <c r="I133" s="63"/>
    </row>
    <row r="134" spans="1:9" x14ac:dyDescent="0.2">
      <c r="A134" s="63" t="s">
        <v>1084</v>
      </c>
      <c r="B134" s="63"/>
      <c r="C134" s="63"/>
      <c r="D134" s="63"/>
      <c r="E134" s="11"/>
      <c r="G134" s="11"/>
      <c r="H134" s="11"/>
      <c r="I134" s="63"/>
    </row>
    <row r="135" spans="1:9" x14ac:dyDescent="0.2">
      <c r="A135" s="63"/>
      <c r="B135" s="63"/>
      <c r="C135" s="63"/>
      <c r="D135" s="63"/>
      <c r="E135" s="11"/>
      <c r="G135" s="11"/>
      <c r="H135" s="11"/>
      <c r="I135" s="63"/>
    </row>
    <row r="136" spans="1:9" x14ac:dyDescent="0.2">
      <c r="H136" s="11"/>
    </row>
    <row r="137" spans="1:9" x14ac:dyDescent="0.2">
      <c r="H137" s="11"/>
    </row>
    <row r="138" spans="1:9" x14ac:dyDescent="0.2">
      <c r="A138" s="63"/>
      <c r="H138" s="11"/>
    </row>
    <row r="139" spans="1:9" x14ac:dyDescent="0.2">
      <c r="A139" s="64"/>
      <c r="H139" s="11"/>
    </row>
    <row r="140" spans="1:9" x14ac:dyDescent="0.2">
      <c r="H140" s="11"/>
    </row>
    <row r="141" spans="1:9" x14ac:dyDescent="0.2">
      <c r="H141" s="11"/>
    </row>
    <row r="142" spans="1:9" x14ac:dyDescent="0.2">
      <c r="H142" s="11"/>
    </row>
    <row r="143" spans="1:9" x14ac:dyDescent="0.2">
      <c r="H143" s="11"/>
    </row>
    <row r="144" spans="1:9" x14ac:dyDescent="0.2">
      <c r="H144" s="11"/>
    </row>
    <row r="145" spans="8:8" x14ac:dyDescent="0.2">
      <c r="H145" s="11"/>
    </row>
    <row r="146" spans="8:8" x14ac:dyDescent="0.2">
      <c r="H146" s="11"/>
    </row>
    <row r="147" spans="8:8" x14ac:dyDescent="0.2">
      <c r="H147" s="11"/>
    </row>
    <row r="148" spans="8:8" x14ac:dyDescent="0.2">
      <c r="H148" s="11"/>
    </row>
    <row r="149" spans="8:8" x14ac:dyDescent="0.2">
      <c r="H149" s="11"/>
    </row>
    <row r="150" spans="8:8" x14ac:dyDescent="0.2">
      <c r="H150" s="11"/>
    </row>
    <row r="151" spans="8:8" x14ac:dyDescent="0.2">
      <c r="H151" s="11"/>
    </row>
    <row r="152" spans="8:8" x14ac:dyDescent="0.2">
      <c r="H152" s="11"/>
    </row>
    <row r="153" spans="8:8" x14ac:dyDescent="0.2">
      <c r="H153" s="11"/>
    </row>
    <row r="154" spans="8:8" x14ac:dyDescent="0.2">
      <c r="H154" s="11"/>
    </row>
    <row r="155" spans="8:8" x14ac:dyDescent="0.2">
      <c r="H155" s="11"/>
    </row>
    <row r="156" spans="8:8" x14ac:dyDescent="0.2">
      <c r="H156" s="11"/>
    </row>
    <row r="157" spans="8:8" x14ac:dyDescent="0.2">
      <c r="H157" s="11"/>
    </row>
    <row r="158" spans="8:8" x14ac:dyDescent="0.2">
      <c r="H158" s="11"/>
    </row>
    <row r="159" spans="8:8" x14ac:dyDescent="0.2">
      <c r="H159" s="11"/>
    </row>
    <row r="160" spans="8:8" x14ac:dyDescent="0.2">
      <c r="H160" s="11"/>
    </row>
    <row r="161" spans="8:8" x14ac:dyDescent="0.2">
      <c r="H161" s="11"/>
    </row>
    <row r="162" spans="8:8" x14ac:dyDescent="0.2">
      <c r="H162" s="11"/>
    </row>
    <row r="163" spans="8:8" x14ac:dyDescent="0.2">
      <c r="H163" s="11"/>
    </row>
    <row r="164" spans="8:8" x14ac:dyDescent="0.2">
      <c r="H164" s="11"/>
    </row>
    <row r="165" spans="8:8" x14ac:dyDescent="0.2">
      <c r="H165" s="11"/>
    </row>
    <row r="166" spans="8:8" x14ac:dyDescent="0.2">
      <c r="H166" s="11"/>
    </row>
    <row r="167" spans="8:8" x14ac:dyDescent="0.2">
      <c r="H167" s="11"/>
    </row>
    <row r="168" spans="8:8" x14ac:dyDescent="0.2">
      <c r="H168" s="11"/>
    </row>
    <row r="169" spans="8:8" x14ac:dyDescent="0.2">
      <c r="H169" s="11"/>
    </row>
    <row r="170" spans="8:8" x14ac:dyDescent="0.2">
      <c r="H170" s="11"/>
    </row>
    <row r="171" spans="8:8" x14ac:dyDescent="0.2">
      <c r="H171" s="11"/>
    </row>
    <row r="172" spans="8:8" x14ac:dyDescent="0.2">
      <c r="H172" s="11"/>
    </row>
    <row r="173" spans="8:8" x14ac:dyDescent="0.2">
      <c r="H173" s="11"/>
    </row>
    <row r="174" spans="8:8" x14ac:dyDescent="0.2">
      <c r="H174" s="11"/>
    </row>
    <row r="175" spans="8:8" x14ac:dyDescent="0.2">
      <c r="H175" s="11"/>
    </row>
    <row r="176" spans="8:8" x14ac:dyDescent="0.2">
      <c r="H176" s="11"/>
    </row>
    <row r="177" spans="8:8" x14ac:dyDescent="0.2">
      <c r="H177" s="11"/>
    </row>
    <row r="178" spans="8:8" x14ac:dyDescent="0.2">
      <c r="H178" s="11"/>
    </row>
    <row r="179" spans="8:8" x14ac:dyDescent="0.2">
      <c r="H179" s="11"/>
    </row>
    <row r="180" spans="8:8" x14ac:dyDescent="0.2">
      <c r="H180" s="11"/>
    </row>
    <row r="181" spans="8:8" x14ac:dyDescent="0.2">
      <c r="H181" s="11"/>
    </row>
    <row r="182" spans="8:8" x14ac:dyDescent="0.2">
      <c r="H182" s="11"/>
    </row>
    <row r="183" spans="8:8" x14ac:dyDescent="0.2">
      <c r="H183" s="11"/>
    </row>
    <row r="184" spans="8:8" x14ac:dyDescent="0.2">
      <c r="H184" s="11"/>
    </row>
    <row r="185" spans="8:8" x14ac:dyDescent="0.2">
      <c r="H185" s="11"/>
    </row>
    <row r="186" spans="8:8" x14ac:dyDescent="0.2">
      <c r="H186" s="11"/>
    </row>
    <row r="187" spans="8:8" x14ac:dyDescent="0.2">
      <c r="H187" s="11"/>
    </row>
    <row r="188" spans="8:8" x14ac:dyDescent="0.2">
      <c r="H188" s="11"/>
    </row>
    <row r="189" spans="8:8" x14ac:dyDescent="0.2">
      <c r="H189" s="11"/>
    </row>
    <row r="190" spans="8:8" x14ac:dyDescent="0.2">
      <c r="H190" s="11"/>
    </row>
    <row r="191" spans="8:8" x14ac:dyDescent="0.2">
      <c r="H191" s="11"/>
    </row>
    <row r="192" spans="8:8" x14ac:dyDescent="0.2">
      <c r="H192" s="11"/>
    </row>
    <row r="193" spans="8:8" x14ac:dyDescent="0.2">
      <c r="H193" s="11"/>
    </row>
    <row r="194" spans="8:8" x14ac:dyDescent="0.2">
      <c r="H194" s="11"/>
    </row>
    <row r="195" spans="8:8" x14ac:dyDescent="0.2">
      <c r="H195" s="11"/>
    </row>
    <row r="196" spans="8:8" x14ac:dyDescent="0.2">
      <c r="H196" s="11"/>
    </row>
    <row r="197" spans="8:8" x14ac:dyDescent="0.2">
      <c r="H197" s="11"/>
    </row>
    <row r="198" spans="8:8" x14ac:dyDescent="0.2">
      <c r="H198" s="11"/>
    </row>
    <row r="199" spans="8:8" x14ac:dyDescent="0.2">
      <c r="H199" s="11"/>
    </row>
    <row r="200" spans="8:8" x14ac:dyDescent="0.2">
      <c r="H200" s="11"/>
    </row>
    <row r="201" spans="8:8" x14ac:dyDescent="0.2">
      <c r="H201" s="11"/>
    </row>
    <row r="202" spans="8:8" x14ac:dyDescent="0.2">
      <c r="H202" s="11"/>
    </row>
    <row r="203" spans="8:8" x14ac:dyDescent="0.2">
      <c r="H203" s="11"/>
    </row>
    <row r="204" spans="8:8" x14ac:dyDescent="0.2">
      <c r="H204" s="11"/>
    </row>
    <row r="205" spans="8:8" x14ac:dyDescent="0.2">
      <c r="H205" s="11"/>
    </row>
    <row r="206" spans="8:8" x14ac:dyDescent="0.2">
      <c r="H206" s="11"/>
    </row>
    <row r="207" spans="8:8" x14ac:dyDescent="0.2">
      <c r="H207" s="11"/>
    </row>
    <row r="208" spans="8:8" x14ac:dyDescent="0.2">
      <c r="H208" s="11"/>
    </row>
    <row r="209" spans="8:8" x14ac:dyDescent="0.2">
      <c r="H209" s="11"/>
    </row>
    <row r="210" spans="8:8" x14ac:dyDescent="0.2">
      <c r="H210" s="11"/>
    </row>
    <row r="211" spans="8:8" x14ac:dyDescent="0.2">
      <c r="H211" s="11"/>
    </row>
    <row r="212" spans="8:8" x14ac:dyDescent="0.2">
      <c r="H212" s="11"/>
    </row>
    <row r="213" spans="8:8" x14ac:dyDescent="0.2">
      <c r="H213" s="11"/>
    </row>
    <row r="214" spans="8:8" x14ac:dyDescent="0.2">
      <c r="H214" s="11"/>
    </row>
    <row r="215" spans="8:8" x14ac:dyDescent="0.2">
      <c r="H215" s="11"/>
    </row>
    <row r="216" spans="8:8" x14ac:dyDescent="0.2">
      <c r="H216" s="11"/>
    </row>
    <row r="217" spans="8:8" x14ac:dyDescent="0.2">
      <c r="H217" s="11"/>
    </row>
    <row r="218" spans="8:8" x14ac:dyDescent="0.2">
      <c r="H218" s="11"/>
    </row>
    <row r="219" spans="8:8" x14ac:dyDescent="0.2">
      <c r="H219" s="11"/>
    </row>
    <row r="220" spans="8:8" x14ac:dyDescent="0.2">
      <c r="H220" s="11"/>
    </row>
    <row r="221" spans="8:8" x14ac:dyDescent="0.2">
      <c r="H221" s="11"/>
    </row>
    <row r="222" spans="8:8" x14ac:dyDescent="0.2">
      <c r="H222" s="11"/>
    </row>
    <row r="223" spans="8:8" x14ac:dyDescent="0.2">
      <c r="H223" s="11"/>
    </row>
    <row r="224" spans="8:8" x14ac:dyDescent="0.2">
      <c r="H224" s="11"/>
    </row>
    <row r="225" spans="8:8" x14ac:dyDescent="0.2">
      <c r="H225" s="11"/>
    </row>
    <row r="226" spans="8:8" x14ac:dyDescent="0.2">
      <c r="H226" s="11"/>
    </row>
    <row r="227" spans="8:8" x14ac:dyDescent="0.2">
      <c r="H227" s="11"/>
    </row>
    <row r="228" spans="8:8" x14ac:dyDescent="0.2">
      <c r="H228" s="11"/>
    </row>
    <row r="229" spans="8:8" x14ac:dyDescent="0.2">
      <c r="H229" s="11"/>
    </row>
    <row r="230" spans="8:8" x14ac:dyDescent="0.2">
      <c r="H230" s="11"/>
    </row>
    <row r="231" spans="8:8" x14ac:dyDescent="0.2">
      <c r="H231" s="11"/>
    </row>
    <row r="232" spans="8:8" x14ac:dyDescent="0.2">
      <c r="H232" s="11"/>
    </row>
    <row r="233" spans="8:8" x14ac:dyDescent="0.2">
      <c r="H233" s="11"/>
    </row>
    <row r="234" spans="8:8" x14ac:dyDescent="0.2">
      <c r="H234" s="11"/>
    </row>
    <row r="235" spans="8:8" x14ac:dyDescent="0.2">
      <c r="H235" s="11"/>
    </row>
    <row r="236" spans="8:8" x14ac:dyDescent="0.2">
      <c r="H236" s="11"/>
    </row>
    <row r="237" spans="8:8" x14ac:dyDescent="0.2">
      <c r="H237" s="63"/>
    </row>
    <row r="238" spans="8:8" x14ac:dyDescent="0.2">
      <c r="H238" s="63"/>
    </row>
    <row r="239" spans="8:8" x14ac:dyDescent="0.2">
      <c r="H239" s="63"/>
    </row>
    <row r="240" spans="8:8" x14ac:dyDescent="0.2">
      <c r="H240" s="63"/>
    </row>
    <row r="241" spans="8:8" x14ac:dyDescent="0.2">
      <c r="H241" s="63"/>
    </row>
    <row r="242" spans="8:8" x14ac:dyDescent="0.2">
      <c r="H242" s="63"/>
    </row>
    <row r="243" spans="8:8" x14ac:dyDescent="0.2">
      <c r="H243" s="63"/>
    </row>
    <row r="244" spans="8:8" x14ac:dyDescent="0.2">
      <c r="H244" s="63"/>
    </row>
    <row r="245" spans="8:8" x14ac:dyDescent="0.2">
      <c r="H245" s="63"/>
    </row>
    <row r="246" spans="8:8" x14ac:dyDescent="0.2">
      <c r="H246" s="63"/>
    </row>
    <row r="247" spans="8:8" x14ac:dyDescent="0.2">
      <c r="H247" s="63"/>
    </row>
    <row r="248" spans="8:8" x14ac:dyDescent="0.2">
      <c r="H248" s="63"/>
    </row>
    <row r="249" spans="8:8" x14ac:dyDescent="0.2">
      <c r="H249" s="63"/>
    </row>
    <row r="250" spans="8:8" x14ac:dyDescent="0.2">
      <c r="H250" s="63"/>
    </row>
    <row r="251" spans="8:8" x14ac:dyDescent="0.2">
      <c r="H251" s="63"/>
    </row>
    <row r="252" spans="8:8" x14ac:dyDescent="0.2">
      <c r="H252" s="63"/>
    </row>
    <row r="253" spans="8:8" x14ac:dyDescent="0.2">
      <c r="H253" s="63"/>
    </row>
    <row r="254" spans="8:8" x14ac:dyDescent="0.2">
      <c r="H254" s="63"/>
    </row>
    <row r="255" spans="8:8" x14ac:dyDescent="0.2">
      <c r="H255" s="63"/>
    </row>
    <row r="256" spans="8:8" x14ac:dyDescent="0.2">
      <c r="H256" s="63"/>
    </row>
    <row r="257" spans="8:8" x14ac:dyDescent="0.2">
      <c r="H257" s="63"/>
    </row>
    <row r="258" spans="8:8" x14ac:dyDescent="0.2">
      <c r="H258" s="63"/>
    </row>
    <row r="259" spans="8:8" x14ac:dyDescent="0.2">
      <c r="H259" s="63"/>
    </row>
    <row r="260" spans="8:8" x14ac:dyDescent="0.2">
      <c r="H260" s="63"/>
    </row>
    <row r="261" spans="8:8" x14ac:dyDescent="0.2">
      <c r="H261" s="63"/>
    </row>
    <row r="262" spans="8:8" x14ac:dyDescent="0.2">
      <c r="H262" s="63"/>
    </row>
    <row r="263" spans="8:8" x14ac:dyDescent="0.2">
      <c r="H263" s="63"/>
    </row>
    <row r="264" spans="8:8" x14ac:dyDescent="0.2">
      <c r="H264" s="63"/>
    </row>
    <row r="265" spans="8:8" x14ac:dyDescent="0.2">
      <c r="H265" s="63"/>
    </row>
    <row r="266" spans="8:8" x14ac:dyDescent="0.2">
      <c r="H266" s="63"/>
    </row>
    <row r="267" spans="8:8" x14ac:dyDescent="0.2">
      <c r="H267" s="63"/>
    </row>
    <row r="268" spans="8:8" x14ac:dyDescent="0.2">
      <c r="H268" s="63"/>
    </row>
    <row r="269" spans="8:8" x14ac:dyDescent="0.2">
      <c r="H269" s="63"/>
    </row>
    <row r="270" spans="8:8" x14ac:dyDescent="0.2">
      <c r="H270" s="63"/>
    </row>
    <row r="271" spans="8:8" x14ac:dyDescent="0.2">
      <c r="H271" s="63"/>
    </row>
    <row r="272" spans="8:8" x14ac:dyDescent="0.2">
      <c r="H272" s="63"/>
    </row>
    <row r="273" spans="8:8" x14ac:dyDescent="0.2">
      <c r="H273" s="63"/>
    </row>
    <row r="274" spans="8:8" x14ac:dyDescent="0.2">
      <c r="H274" s="63"/>
    </row>
    <row r="275" spans="8:8" x14ac:dyDescent="0.2">
      <c r="H275" s="63"/>
    </row>
    <row r="276" spans="8:8" x14ac:dyDescent="0.2">
      <c r="H276" s="63"/>
    </row>
    <row r="277" spans="8:8" x14ac:dyDescent="0.2">
      <c r="H277" s="63"/>
    </row>
    <row r="278" spans="8:8" x14ac:dyDescent="0.2">
      <c r="H278" s="63"/>
    </row>
    <row r="279" spans="8:8" x14ac:dyDescent="0.2">
      <c r="H279" s="63"/>
    </row>
    <row r="280" spans="8:8" x14ac:dyDescent="0.2">
      <c r="H280" s="63"/>
    </row>
    <row r="281" spans="8:8" x14ac:dyDescent="0.2">
      <c r="H281" s="63"/>
    </row>
    <row r="282" spans="8:8" x14ac:dyDescent="0.2">
      <c r="H282" s="63"/>
    </row>
    <row r="283" spans="8:8" x14ac:dyDescent="0.2">
      <c r="H283" s="63"/>
    </row>
    <row r="284" spans="8:8" x14ac:dyDescent="0.2">
      <c r="H284" s="63"/>
    </row>
    <row r="285" spans="8:8" x14ac:dyDescent="0.2">
      <c r="H285" s="63"/>
    </row>
    <row r="286" spans="8:8" x14ac:dyDescent="0.2">
      <c r="H286" s="63"/>
    </row>
    <row r="287" spans="8:8" x14ac:dyDescent="0.2">
      <c r="H287" s="63"/>
    </row>
    <row r="288" spans="8:8" x14ac:dyDescent="0.2">
      <c r="H288" s="63"/>
    </row>
    <row r="289" spans="8:8" x14ac:dyDescent="0.2">
      <c r="H289" s="63"/>
    </row>
    <row r="290" spans="8:8" x14ac:dyDescent="0.2">
      <c r="H290" s="63"/>
    </row>
    <row r="291" spans="8:8" x14ac:dyDescent="0.2">
      <c r="H291" s="63"/>
    </row>
    <row r="292" spans="8:8" x14ac:dyDescent="0.2">
      <c r="H292" s="63"/>
    </row>
    <row r="293" spans="8:8" x14ac:dyDescent="0.2">
      <c r="H293" s="63"/>
    </row>
    <row r="294" spans="8:8" x14ac:dyDescent="0.2">
      <c r="H294" s="63"/>
    </row>
    <row r="295" spans="8:8" x14ac:dyDescent="0.2">
      <c r="H295" s="63"/>
    </row>
    <row r="296" spans="8:8" x14ac:dyDescent="0.2">
      <c r="H296" s="63"/>
    </row>
    <row r="297" spans="8:8" x14ac:dyDescent="0.2">
      <c r="H297" s="63"/>
    </row>
    <row r="298" spans="8:8" x14ac:dyDescent="0.2">
      <c r="H298" s="63"/>
    </row>
    <row r="299" spans="8:8" x14ac:dyDescent="0.2">
      <c r="H299" s="63"/>
    </row>
    <row r="300" spans="8:8" x14ac:dyDescent="0.2">
      <c r="H300" s="63"/>
    </row>
    <row r="301" spans="8:8" x14ac:dyDescent="0.2">
      <c r="H301" s="63"/>
    </row>
    <row r="302" spans="8:8" x14ac:dyDescent="0.2">
      <c r="H302" s="63"/>
    </row>
    <row r="303" spans="8:8" x14ac:dyDescent="0.2">
      <c r="H303" s="63"/>
    </row>
    <row r="304" spans="8:8" x14ac:dyDescent="0.2">
      <c r="H304" s="63"/>
    </row>
    <row r="305" spans="8:8" x14ac:dyDescent="0.2">
      <c r="H305" s="63"/>
    </row>
    <row r="306" spans="8:8" x14ac:dyDescent="0.2">
      <c r="H306" s="63"/>
    </row>
    <row r="307" spans="8:8" x14ac:dyDescent="0.2">
      <c r="H307" s="63"/>
    </row>
    <row r="308" spans="8:8" x14ac:dyDescent="0.2">
      <c r="H308" s="63"/>
    </row>
    <row r="309" spans="8:8" x14ac:dyDescent="0.2">
      <c r="H309" s="63"/>
    </row>
    <row r="310" spans="8:8" x14ac:dyDescent="0.2">
      <c r="H310" s="63"/>
    </row>
    <row r="311" spans="8:8" x14ac:dyDescent="0.2">
      <c r="H311" s="63"/>
    </row>
    <row r="312" spans="8:8" x14ac:dyDescent="0.2">
      <c r="H312" s="63"/>
    </row>
    <row r="313" spans="8:8" x14ac:dyDescent="0.2">
      <c r="H313" s="63"/>
    </row>
    <row r="314" spans="8:8" x14ac:dyDescent="0.2">
      <c r="H314" s="63"/>
    </row>
    <row r="315" spans="8:8" x14ac:dyDescent="0.2">
      <c r="H315" s="63"/>
    </row>
    <row r="316" spans="8:8" x14ac:dyDescent="0.2">
      <c r="H316" s="63"/>
    </row>
    <row r="317" spans="8:8" x14ac:dyDescent="0.2">
      <c r="H317" s="63"/>
    </row>
    <row r="318" spans="8:8" x14ac:dyDescent="0.2">
      <c r="H318" s="63"/>
    </row>
    <row r="319" spans="8:8" x14ac:dyDescent="0.2">
      <c r="H319" s="63"/>
    </row>
    <row r="320" spans="8:8" x14ac:dyDescent="0.2">
      <c r="H320" s="63"/>
    </row>
    <row r="321" spans="8:8" x14ac:dyDescent="0.2">
      <c r="H321" s="63"/>
    </row>
    <row r="322" spans="8:8" x14ac:dyDescent="0.2">
      <c r="H322" s="63"/>
    </row>
    <row r="323" spans="8:8" x14ac:dyDescent="0.2">
      <c r="H323" s="63"/>
    </row>
    <row r="324" spans="8:8" x14ac:dyDescent="0.2">
      <c r="H324" s="63"/>
    </row>
    <row r="325" spans="8:8" x14ac:dyDescent="0.2">
      <c r="H325" s="63"/>
    </row>
    <row r="326" spans="8:8" x14ac:dyDescent="0.2">
      <c r="H326" s="63"/>
    </row>
    <row r="327" spans="8:8" x14ac:dyDescent="0.2">
      <c r="H327" s="63"/>
    </row>
    <row r="328" spans="8:8" x14ac:dyDescent="0.2">
      <c r="H328" s="63"/>
    </row>
    <row r="329" spans="8:8" x14ac:dyDescent="0.2">
      <c r="H329" s="63"/>
    </row>
    <row r="330" spans="8:8" x14ac:dyDescent="0.2">
      <c r="H330" s="63"/>
    </row>
    <row r="331" spans="8:8" x14ac:dyDescent="0.2">
      <c r="H331" s="63"/>
    </row>
    <row r="332" spans="8:8" x14ac:dyDescent="0.2">
      <c r="H332" s="63"/>
    </row>
    <row r="333" spans="8:8" x14ac:dyDescent="0.2">
      <c r="H333" s="63"/>
    </row>
    <row r="334" spans="8:8" x14ac:dyDescent="0.2">
      <c r="H334" s="63"/>
    </row>
    <row r="335" spans="8:8" x14ac:dyDescent="0.2">
      <c r="H335" s="63"/>
    </row>
    <row r="336" spans="8:8" x14ac:dyDescent="0.2">
      <c r="H336" s="63"/>
    </row>
    <row r="337" spans="8:8" x14ac:dyDescent="0.2">
      <c r="H337" s="63"/>
    </row>
    <row r="338" spans="8:8" x14ac:dyDescent="0.2">
      <c r="H338" s="63"/>
    </row>
  </sheetData>
  <mergeCells count="5">
    <mergeCell ref="A1:G1"/>
    <mergeCell ref="A72:G72"/>
    <mergeCell ref="A83:B83"/>
    <mergeCell ref="A84:B84"/>
    <mergeCell ref="A85:B85"/>
  </mergeCells>
  <conditionalFormatting sqref="F2:F3 F68:F71">
    <cfRule type="cellIs" dxfId="106" priority="3" stopIfTrue="1" operator="between">
      <formula>0.009</formula>
      <formula>-0.009</formula>
    </cfRule>
  </conditionalFormatting>
  <conditionalFormatting sqref="F5:F59">
    <cfRule type="cellIs" dxfId="105" priority="2" stopIfTrue="1" operator="between">
      <formula>0.009</formula>
      <formula>-0.009</formula>
    </cfRule>
  </conditionalFormatting>
  <conditionalFormatting sqref="F73:F65536">
    <cfRule type="cellIs" dxfId="10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2"/>
  <sheetViews>
    <sheetView workbookViewId="0">
      <selection sqref="A1:G1"/>
    </sheetView>
  </sheetViews>
  <sheetFormatPr defaultColWidth="9.109375" defaultRowHeight="10.199999999999999" x14ac:dyDescent="0.2"/>
  <cols>
    <col min="1" max="1" width="38.6640625" style="7" bestFit="1" customWidth="1"/>
    <col min="2" max="2" width="48.8867187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9" s="1" customFormat="1" ht="13.8" x14ac:dyDescent="0.2">
      <c r="A1" s="105" t="s">
        <v>1446</v>
      </c>
      <c r="B1" s="106"/>
      <c r="C1" s="106"/>
      <c r="D1" s="106"/>
      <c r="E1" s="106"/>
      <c r="F1" s="106"/>
      <c r="G1" s="106"/>
    </row>
    <row r="2" spans="1:9" s="1" customFormat="1" ht="11.4" x14ac:dyDescent="0.2">
      <c r="E2" s="5"/>
      <c r="F2" s="9"/>
      <c r="G2" s="10"/>
    </row>
    <row r="3" spans="1:9" s="1" customFormat="1" ht="12" x14ac:dyDescent="0.2">
      <c r="A3" s="8" t="s">
        <v>7</v>
      </c>
      <c r="B3" s="2"/>
      <c r="C3" s="3"/>
      <c r="D3" s="3"/>
      <c r="E3" s="4"/>
      <c r="F3" s="9"/>
      <c r="G3" s="10"/>
    </row>
    <row r="4" spans="1:9" s="1" customFormat="1" ht="20.399999999999999" x14ac:dyDescent="0.2">
      <c r="A4" s="6" t="s">
        <v>2</v>
      </c>
      <c r="B4" s="6" t="s">
        <v>0</v>
      </c>
      <c r="C4" s="13" t="s">
        <v>1124</v>
      </c>
      <c r="D4" s="13" t="s">
        <v>1</v>
      </c>
      <c r="E4" s="52" t="s">
        <v>6</v>
      </c>
      <c r="F4" s="12" t="s">
        <v>3</v>
      </c>
      <c r="G4" s="12" t="s">
        <v>5</v>
      </c>
    </row>
    <row r="5" spans="1:9" x14ac:dyDescent="0.2">
      <c r="A5" s="16" t="s">
        <v>20</v>
      </c>
      <c r="B5" s="17"/>
      <c r="C5" s="17"/>
      <c r="D5" s="17"/>
      <c r="E5" s="18"/>
      <c r="F5" s="19"/>
      <c r="G5" s="18"/>
    </row>
    <row r="6" spans="1:9" x14ac:dyDescent="0.2">
      <c r="A6" s="20" t="s">
        <v>21</v>
      </c>
      <c r="B6" s="21"/>
      <c r="C6" s="21"/>
      <c r="D6" s="21"/>
      <c r="E6" s="22"/>
      <c r="F6" s="23"/>
      <c r="G6" s="22"/>
    </row>
    <row r="7" spans="1:9" x14ac:dyDescent="0.2">
      <c r="A7" s="21" t="s">
        <v>1385</v>
      </c>
      <c r="B7" s="21" t="s">
        <v>1386</v>
      </c>
      <c r="C7" s="21" t="s">
        <v>22</v>
      </c>
      <c r="D7" s="24">
        <v>250</v>
      </c>
      <c r="E7" s="22">
        <v>2635.1270205000001</v>
      </c>
      <c r="F7" s="23">
        <v>9.5588226109251</v>
      </c>
      <c r="G7" s="22">
        <v>6.1749999999999998</v>
      </c>
    </row>
    <row r="8" spans="1:9" x14ac:dyDescent="0.2">
      <c r="A8" s="21" t="s">
        <v>24</v>
      </c>
      <c r="B8" s="21" t="s">
        <v>23</v>
      </c>
      <c r="C8" s="21" t="s">
        <v>22</v>
      </c>
      <c r="D8" s="24">
        <v>200</v>
      </c>
      <c r="E8" s="22">
        <v>2052.9930411</v>
      </c>
      <c r="F8" s="23">
        <v>7.4471538368632402</v>
      </c>
      <c r="G8" s="22">
        <v>6.7450000000000001</v>
      </c>
    </row>
    <row r="9" spans="1:9" x14ac:dyDescent="0.2">
      <c r="A9" s="21" t="s">
        <v>26</v>
      </c>
      <c r="B9" s="21" t="s">
        <v>25</v>
      </c>
      <c r="C9" s="21" t="s">
        <v>27</v>
      </c>
      <c r="D9" s="24">
        <v>1761</v>
      </c>
      <c r="E9" s="22">
        <v>1890.6007950000001</v>
      </c>
      <c r="F9" s="23">
        <v>6.8580821671548602</v>
      </c>
      <c r="G9" s="22">
        <v>8.2303999999999995</v>
      </c>
    </row>
    <row r="10" spans="1:9" x14ac:dyDescent="0.2">
      <c r="A10" s="21" t="s">
        <v>1383</v>
      </c>
      <c r="B10" s="21" t="s">
        <v>1384</v>
      </c>
      <c r="C10" s="21" t="s">
        <v>22</v>
      </c>
      <c r="D10" s="24">
        <v>150</v>
      </c>
      <c r="E10" s="22">
        <v>1599.2738795</v>
      </c>
      <c r="F10" s="23">
        <v>5.8013049092130098</v>
      </c>
      <c r="G10" s="22">
        <v>6.29</v>
      </c>
    </row>
    <row r="11" spans="1:9" x14ac:dyDescent="0.2">
      <c r="A11" s="21" t="s">
        <v>29</v>
      </c>
      <c r="B11" s="21" t="s">
        <v>28</v>
      </c>
      <c r="C11" s="21" t="s">
        <v>27</v>
      </c>
      <c r="D11" s="24">
        <v>780</v>
      </c>
      <c r="E11" s="22">
        <v>834.85271999999998</v>
      </c>
      <c r="F11" s="23">
        <v>3.0283963522996</v>
      </c>
      <c r="G11" s="22">
        <v>8.1828000000000003</v>
      </c>
    </row>
    <row r="12" spans="1:9" x14ac:dyDescent="0.2">
      <c r="A12" s="20" t="s">
        <v>30</v>
      </c>
      <c r="B12" s="20"/>
      <c r="C12" s="20"/>
      <c r="D12" s="20"/>
      <c r="E12" s="25">
        <f>SUM(E6:E11)</f>
        <v>9012.8474561000021</v>
      </c>
      <c r="F12" s="26">
        <f>SUM(F6:F11)</f>
        <v>32.693759876455815</v>
      </c>
      <c r="G12" s="25"/>
      <c r="H12" s="14"/>
      <c r="I12" s="14"/>
    </row>
    <row r="13" spans="1:9" x14ac:dyDescent="0.2">
      <c r="A13" s="21"/>
      <c r="B13" s="21"/>
      <c r="C13" s="21"/>
      <c r="D13" s="21"/>
      <c r="E13" s="22"/>
      <c r="F13" s="23"/>
      <c r="G13" s="22"/>
    </row>
    <row r="14" spans="1:9" x14ac:dyDescent="0.2">
      <c r="A14" s="20" t="s">
        <v>31</v>
      </c>
      <c r="B14" s="21"/>
      <c r="C14" s="21"/>
      <c r="D14" s="21"/>
      <c r="E14" s="22"/>
      <c r="F14" s="23"/>
      <c r="G14" s="22"/>
    </row>
    <row r="15" spans="1:9" x14ac:dyDescent="0.2">
      <c r="A15" s="20" t="s">
        <v>32</v>
      </c>
      <c r="B15" s="21"/>
      <c r="C15" s="21"/>
      <c r="D15" s="21"/>
      <c r="E15" s="22"/>
      <c r="F15" s="23"/>
      <c r="G15" s="22"/>
    </row>
    <row r="16" spans="1:9" x14ac:dyDescent="0.2">
      <c r="A16" s="21" t="s">
        <v>1447</v>
      </c>
      <c r="B16" s="21" t="s">
        <v>1448</v>
      </c>
      <c r="C16" s="21" t="s">
        <v>1140</v>
      </c>
      <c r="D16" s="24">
        <v>500</v>
      </c>
      <c r="E16" s="22">
        <v>2490.8724999999999</v>
      </c>
      <c r="F16" s="23">
        <v>9.0355448480103107</v>
      </c>
      <c r="G16" s="22">
        <v>6.0795000000000003</v>
      </c>
    </row>
    <row r="17" spans="1:9" x14ac:dyDescent="0.2">
      <c r="A17" s="21" t="s">
        <v>1449</v>
      </c>
      <c r="B17" s="21" t="s">
        <v>1450</v>
      </c>
      <c r="C17" s="21" t="s">
        <v>1140</v>
      </c>
      <c r="D17" s="24">
        <v>500</v>
      </c>
      <c r="E17" s="22">
        <v>2478.3074999999999</v>
      </c>
      <c r="F17" s="23">
        <v>8.98996579046511</v>
      </c>
      <c r="G17" s="22">
        <v>5.9166999999999996</v>
      </c>
    </row>
    <row r="18" spans="1:9" x14ac:dyDescent="0.2">
      <c r="A18" s="21" t="s">
        <v>1251</v>
      </c>
      <c r="B18" s="21" t="s">
        <v>1252</v>
      </c>
      <c r="C18" s="21" t="s">
        <v>1140</v>
      </c>
      <c r="D18" s="24">
        <v>500</v>
      </c>
      <c r="E18" s="22">
        <v>2468.8024999999998</v>
      </c>
      <c r="F18" s="23">
        <v>8.9554867660347792</v>
      </c>
      <c r="G18" s="22">
        <v>5.9132999999999996</v>
      </c>
    </row>
    <row r="19" spans="1:9" x14ac:dyDescent="0.2">
      <c r="A19" s="21" t="s">
        <v>1149</v>
      </c>
      <c r="B19" s="21" t="s">
        <v>1150</v>
      </c>
      <c r="C19" s="21" t="s">
        <v>33</v>
      </c>
      <c r="D19" s="24">
        <v>500</v>
      </c>
      <c r="E19" s="22">
        <v>2467.2424999999998</v>
      </c>
      <c r="F19" s="23">
        <v>8.9498279256232802</v>
      </c>
      <c r="G19" s="22">
        <v>5.9099000000000004</v>
      </c>
    </row>
    <row r="20" spans="1:9" x14ac:dyDescent="0.2">
      <c r="A20" s="21" t="s">
        <v>1293</v>
      </c>
      <c r="B20" s="21" t="s">
        <v>1294</v>
      </c>
      <c r="C20" s="21" t="s">
        <v>1129</v>
      </c>
      <c r="D20" s="24">
        <v>200</v>
      </c>
      <c r="E20" s="22">
        <v>990.06100000000004</v>
      </c>
      <c r="F20" s="23">
        <v>3.59140845939161</v>
      </c>
      <c r="G20" s="22">
        <v>5.9099000000000004</v>
      </c>
    </row>
    <row r="21" spans="1:9" x14ac:dyDescent="0.2">
      <c r="A21" s="21" t="s">
        <v>1289</v>
      </c>
      <c r="B21" s="21" t="s">
        <v>1290</v>
      </c>
      <c r="C21" s="21" t="s">
        <v>1129</v>
      </c>
      <c r="D21" s="24">
        <v>200</v>
      </c>
      <c r="E21" s="22">
        <v>988.803</v>
      </c>
      <c r="F21" s="23">
        <v>3.5868451124443901</v>
      </c>
      <c r="G21" s="22">
        <v>5.9047999999999998</v>
      </c>
    </row>
    <row r="22" spans="1:9" x14ac:dyDescent="0.2">
      <c r="A22" s="20" t="s">
        <v>30</v>
      </c>
      <c r="B22" s="20"/>
      <c r="C22" s="20"/>
      <c r="D22" s="20"/>
      <c r="E22" s="25">
        <f>SUM(E15:E21)</f>
        <v>11884.089</v>
      </c>
      <c r="F22" s="26">
        <f>SUM(F15:F21)</f>
        <v>43.109078901969482</v>
      </c>
      <c r="G22" s="25"/>
      <c r="H22" s="14"/>
      <c r="I22" s="14"/>
    </row>
    <row r="23" spans="1:9" x14ac:dyDescent="0.2">
      <c r="A23" s="21"/>
      <c r="B23" s="21"/>
      <c r="C23" s="21"/>
      <c r="D23" s="21"/>
      <c r="E23" s="22"/>
      <c r="F23" s="23"/>
      <c r="G23" s="22"/>
    </row>
    <row r="24" spans="1:9" x14ac:dyDescent="0.2">
      <c r="A24" s="20" t="s">
        <v>34</v>
      </c>
      <c r="B24" s="21"/>
      <c r="C24" s="21"/>
      <c r="D24" s="21"/>
      <c r="E24" s="22"/>
      <c r="F24" s="23"/>
      <c r="G24" s="22"/>
    </row>
    <row r="25" spans="1:9" x14ac:dyDescent="0.2">
      <c r="A25" s="21" t="s">
        <v>36</v>
      </c>
      <c r="B25" s="21" t="s">
        <v>35</v>
      </c>
      <c r="C25" s="21" t="s">
        <v>37</v>
      </c>
      <c r="D25" s="24">
        <v>500</v>
      </c>
      <c r="E25" s="22">
        <v>2376.145</v>
      </c>
      <c r="F25" s="23">
        <v>8.6193752240933499</v>
      </c>
      <c r="G25" s="22">
        <v>7.52</v>
      </c>
    </row>
    <row r="26" spans="1:9" x14ac:dyDescent="0.2">
      <c r="A26" s="21" t="s">
        <v>1295</v>
      </c>
      <c r="B26" s="21" t="s">
        <v>1296</v>
      </c>
      <c r="C26" s="21" t="s">
        <v>1129</v>
      </c>
      <c r="D26" s="24">
        <v>200</v>
      </c>
      <c r="E26" s="22">
        <v>938.79200000000003</v>
      </c>
      <c r="F26" s="23">
        <v>3.4054321202523599</v>
      </c>
      <c r="G26" s="22">
        <v>7.88</v>
      </c>
    </row>
    <row r="27" spans="1:9" x14ac:dyDescent="0.2">
      <c r="A27" s="20" t="s">
        <v>30</v>
      </c>
      <c r="B27" s="20"/>
      <c r="C27" s="20"/>
      <c r="D27" s="20"/>
      <c r="E27" s="25">
        <f>SUM(E24:E26)</f>
        <v>3314.9369999999999</v>
      </c>
      <c r="F27" s="26">
        <f>SUM(F24:F26)</f>
        <v>12.02480734434571</v>
      </c>
      <c r="G27" s="25"/>
      <c r="H27" s="14"/>
      <c r="I27" s="14"/>
    </row>
    <row r="28" spans="1:9" x14ac:dyDescent="0.2">
      <c r="A28" s="21"/>
      <c r="B28" s="21"/>
      <c r="C28" s="21"/>
      <c r="D28" s="21"/>
      <c r="E28" s="22"/>
      <c r="F28" s="23"/>
      <c r="G28" s="22"/>
    </row>
    <row r="29" spans="1:9" x14ac:dyDescent="0.2">
      <c r="A29" s="20" t="s">
        <v>38</v>
      </c>
      <c r="B29" s="21"/>
      <c r="C29" s="21"/>
      <c r="D29" s="21"/>
      <c r="E29" s="22"/>
      <c r="F29" s="23"/>
      <c r="G29" s="22"/>
    </row>
    <row r="30" spans="1:9" x14ac:dyDescent="0.2">
      <c r="A30" s="21" t="s">
        <v>1315</v>
      </c>
      <c r="B30" s="21" t="s">
        <v>1316</v>
      </c>
      <c r="C30" s="21" t="s">
        <v>40</v>
      </c>
      <c r="D30" s="24">
        <v>15800</v>
      </c>
      <c r="E30" s="22">
        <v>15.7524262</v>
      </c>
      <c r="F30" s="23">
        <v>5.7141324333169499E-2</v>
      </c>
      <c r="G30" s="22">
        <v>5.2492000000000001</v>
      </c>
    </row>
    <row r="31" spans="1:9" x14ac:dyDescent="0.2">
      <c r="A31" s="20" t="s">
        <v>30</v>
      </c>
      <c r="B31" s="20"/>
      <c r="C31" s="20"/>
      <c r="D31" s="20"/>
      <c r="E31" s="25">
        <f>SUM(E29:E30)</f>
        <v>15.7524262</v>
      </c>
      <c r="F31" s="26">
        <f>SUM(F29:F30)</f>
        <v>5.7141324333169499E-2</v>
      </c>
      <c r="G31" s="25"/>
      <c r="H31" s="14"/>
      <c r="I31" s="14"/>
    </row>
    <row r="32" spans="1:9" x14ac:dyDescent="0.2">
      <c r="A32" s="21"/>
      <c r="B32" s="21"/>
      <c r="C32" s="21"/>
      <c r="D32" s="21"/>
      <c r="E32" s="22"/>
      <c r="F32" s="23"/>
      <c r="G32" s="22"/>
    </row>
    <row r="33" spans="1:9" x14ac:dyDescent="0.2">
      <c r="A33" s="20" t="s">
        <v>39</v>
      </c>
      <c r="B33" s="21"/>
      <c r="C33" s="21"/>
      <c r="D33" s="21"/>
      <c r="E33" s="22"/>
      <c r="F33" s="23"/>
      <c r="G33" s="22"/>
    </row>
    <row r="34" spans="1:9" x14ac:dyDescent="0.2">
      <c r="A34" s="21" t="s">
        <v>1451</v>
      </c>
      <c r="B34" s="21" t="s">
        <v>1452</v>
      </c>
      <c r="C34" s="21" t="s">
        <v>40</v>
      </c>
      <c r="D34" s="24">
        <v>1500000</v>
      </c>
      <c r="E34" s="22">
        <v>1540.8695</v>
      </c>
      <c r="F34" s="23">
        <v>5.5894452534929897</v>
      </c>
      <c r="G34" s="22">
        <v>5.5939500000000004</v>
      </c>
    </row>
    <row r="35" spans="1:9" x14ac:dyDescent="0.2">
      <c r="A35" s="21" t="s">
        <v>1453</v>
      </c>
      <c r="B35" s="21" t="s">
        <v>1454</v>
      </c>
      <c r="C35" s="21" t="s">
        <v>40</v>
      </c>
      <c r="D35" s="24">
        <v>1000000</v>
      </c>
      <c r="E35" s="22">
        <v>1033.9629444</v>
      </c>
      <c r="F35" s="23">
        <v>3.7506610857468599</v>
      </c>
      <c r="G35" s="22">
        <v>5.8311228599999998</v>
      </c>
    </row>
    <row r="36" spans="1:9" x14ac:dyDescent="0.2">
      <c r="A36" s="21" t="s">
        <v>1455</v>
      </c>
      <c r="B36" s="21" t="s">
        <v>1456</v>
      </c>
      <c r="C36" s="21" t="s">
        <v>40</v>
      </c>
      <c r="D36" s="24">
        <v>1000000</v>
      </c>
      <c r="E36" s="22">
        <v>1023.0316667</v>
      </c>
      <c r="F36" s="23">
        <v>3.7110082934403898</v>
      </c>
      <c r="G36" s="22">
        <v>6.0799681990945196</v>
      </c>
    </row>
    <row r="37" spans="1:9" x14ac:dyDescent="0.2">
      <c r="A37" s="20" t="s">
        <v>30</v>
      </c>
      <c r="B37" s="20"/>
      <c r="C37" s="20"/>
      <c r="D37" s="20"/>
      <c r="E37" s="25">
        <f>SUM(E34:E36)</f>
        <v>3597.8641110999997</v>
      </c>
      <c r="F37" s="26">
        <f>SUM(F34:F36)</f>
        <v>13.051114632680239</v>
      </c>
      <c r="G37" s="25"/>
      <c r="H37" s="14"/>
      <c r="I37" s="14"/>
    </row>
    <row r="38" spans="1:9" x14ac:dyDescent="0.2">
      <c r="A38" s="21"/>
      <c r="B38" s="21"/>
      <c r="C38" s="21"/>
      <c r="D38" s="21"/>
      <c r="E38" s="22"/>
      <c r="F38" s="23"/>
      <c r="G38" s="22"/>
    </row>
    <row r="39" spans="1:9" x14ac:dyDescent="0.2">
      <c r="A39" s="20" t="s">
        <v>1207</v>
      </c>
      <c r="B39" s="21"/>
      <c r="C39" s="21"/>
      <c r="D39" s="21"/>
      <c r="E39" s="22"/>
      <c r="F39" s="23"/>
      <c r="G39" s="22"/>
    </row>
    <row r="40" spans="1:9" x14ac:dyDescent="0.2">
      <c r="A40" s="21" t="s">
        <v>1208</v>
      </c>
      <c r="B40" s="21" t="s">
        <v>1209</v>
      </c>
      <c r="C40" s="21" t="s">
        <v>1210</v>
      </c>
      <c r="D40" s="24">
        <v>589.673</v>
      </c>
      <c r="E40" s="22">
        <v>68.129593700000001</v>
      </c>
      <c r="F40" s="23">
        <v>0.24713749874916099</v>
      </c>
      <c r="G40" s="22">
        <v>5.49</v>
      </c>
    </row>
    <row r="41" spans="1:9" x14ac:dyDescent="0.2">
      <c r="A41" s="20" t="s">
        <v>30</v>
      </c>
      <c r="B41" s="20"/>
      <c r="C41" s="20"/>
      <c r="D41" s="20"/>
      <c r="E41" s="25">
        <f>SUM(E40:E40)</f>
        <v>68.129593700000001</v>
      </c>
      <c r="F41" s="26">
        <f>SUM(F40:F40)</f>
        <v>0.24713749874916099</v>
      </c>
      <c r="G41" s="25"/>
      <c r="H41" s="14"/>
      <c r="I41" s="14"/>
    </row>
    <row r="42" spans="1:9" x14ac:dyDescent="0.2">
      <c r="A42" s="21"/>
      <c r="B42" s="21"/>
      <c r="C42" s="21"/>
      <c r="D42" s="21"/>
      <c r="E42" s="22"/>
      <c r="F42" s="23"/>
      <c r="G42" s="22"/>
    </row>
    <row r="43" spans="1:9" x14ac:dyDescent="0.2">
      <c r="A43" s="20" t="s">
        <v>42</v>
      </c>
      <c r="B43" s="20"/>
      <c r="C43" s="20"/>
      <c r="D43" s="20"/>
      <c r="E43" s="25">
        <f>E12+E22+E27+E31+E37+E41</f>
        <v>27893.619587100002</v>
      </c>
      <c r="F43" s="26">
        <f>F12+F22+F27+F31+F37+F41</f>
        <v>101.18303957853357</v>
      </c>
      <c r="G43" s="25"/>
      <c r="H43" s="14"/>
      <c r="I43" s="14"/>
    </row>
    <row r="44" spans="1:9" x14ac:dyDescent="0.2">
      <c r="A44" s="20"/>
      <c r="B44" s="20"/>
      <c r="C44" s="20"/>
      <c r="D44" s="20"/>
      <c r="E44" s="25"/>
      <c r="F44" s="26"/>
      <c r="G44" s="25"/>
      <c r="H44" s="14"/>
      <c r="I44" s="14"/>
    </row>
    <row r="45" spans="1:9" x14ac:dyDescent="0.2">
      <c r="A45" s="20" t="s">
        <v>301</v>
      </c>
      <c r="B45" s="20"/>
      <c r="C45" s="20"/>
      <c r="D45" s="20"/>
      <c r="E45" s="25">
        <v>1.7300505049999999</v>
      </c>
      <c r="F45" s="26">
        <v>0.01</v>
      </c>
      <c r="G45" s="25"/>
      <c r="H45" s="14"/>
      <c r="I45" s="14"/>
    </row>
    <row r="46" spans="1:9" x14ac:dyDescent="0.2">
      <c r="A46" s="20"/>
      <c r="B46" s="20"/>
      <c r="C46" s="20"/>
      <c r="D46" s="20"/>
      <c r="E46" s="25"/>
      <c r="F46" s="26"/>
      <c r="G46" s="25"/>
      <c r="H46" s="14"/>
      <c r="I46" s="14"/>
    </row>
    <row r="47" spans="1:9" x14ac:dyDescent="0.2">
      <c r="A47" s="20" t="s">
        <v>44</v>
      </c>
      <c r="B47" s="20"/>
      <c r="C47" s="20"/>
      <c r="D47" s="20"/>
      <c r="E47" s="25">
        <f>E49-(E12+E22+E27+E31+E37+E41+E45)</f>
        <v>-327.86431270500179</v>
      </c>
      <c r="F47" s="26">
        <f>F49-(F12+F22+F27+F31+F37+F41+F45)</f>
        <v>-1.1930395785335719</v>
      </c>
      <c r="G47" s="25"/>
      <c r="H47" s="14"/>
      <c r="I47" s="14"/>
    </row>
    <row r="48" spans="1:9" x14ac:dyDescent="0.2">
      <c r="A48" s="20"/>
      <c r="B48" s="20"/>
      <c r="C48" s="20"/>
      <c r="D48" s="20"/>
      <c r="E48" s="25"/>
      <c r="F48" s="26"/>
      <c r="G48" s="25"/>
      <c r="H48" s="14"/>
      <c r="I48" s="14"/>
    </row>
    <row r="49" spans="1:9" x14ac:dyDescent="0.2">
      <c r="A49" s="27" t="s">
        <v>43</v>
      </c>
      <c r="B49" s="27"/>
      <c r="C49" s="27"/>
      <c r="D49" s="27"/>
      <c r="E49" s="28">
        <v>27567.485324900001</v>
      </c>
      <c r="F49" s="29">
        <v>100</v>
      </c>
      <c r="G49" s="28"/>
      <c r="H49" s="14"/>
      <c r="I49" s="14"/>
    </row>
    <row r="51" spans="1:9" x14ac:dyDescent="0.2">
      <c r="A51" s="71" t="s">
        <v>1356</v>
      </c>
      <c r="B51" s="71"/>
      <c r="C51" s="71"/>
      <c r="D51" s="71"/>
      <c r="E51" s="72"/>
      <c r="F51" s="72"/>
      <c r="G51" s="72"/>
    </row>
    <row r="52" spans="1:9" x14ac:dyDescent="0.2">
      <c r="A52" s="73"/>
      <c r="B52" s="73"/>
      <c r="C52" s="73"/>
      <c r="D52" s="73"/>
      <c r="E52" s="26"/>
      <c r="F52" s="26"/>
      <c r="G52" s="26"/>
    </row>
    <row r="53" spans="1:9" x14ac:dyDescent="0.2">
      <c r="A53" s="74" t="s">
        <v>1357</v>
      </c>
      <c r="B53" s="75"/>
      <c r="C53" s="75"/>
      <c r="D53" s="73"/>
      <c r="E53" s="76" t="s">
        <v>1358</v>
      </c>
      <c r="F53" s="74" t="s">
        <v>3</v>
      </c>
      <c r="G53" s="26"/>
    </row>
    <row r="54" spans="1:9" x14ac:dyDescent="0.2">
      <c r="A54" s="75" t="s">
        <v>1360</v>
      </c>
      <c r="B54" s="75"/>
      <c r="C54" s="75"/>
      <c r="D54" s="75"/>
      <c r="E54" s="23">
        <v>2500</v>
      </c>
      <c r="F54" s="23">
        <f>E54/$E$49*100</f>
        <v>9.0686545056102918</v>
      </c>
      <c r="G54" s="23"/>
    </row>
    <row r="55" spans="1:9" x14ac:dyDescent="0.2">
      <c r="A55" s="75" t="s">
        <v>1359</v>
      </c>
      <c r="B55" s="75"/>
      <c r="C55" s="75"/>
      <c r="D55" s="75"/>
      <c r="E55" s="23">
        <v>1500</v>
      </c>
      <c r="F55" s="23">
        <f>E55/$E$49*100</f>
        <v>5.4411927033661751</v>
      </c>
      <c r="G55" s="23"/>
    </row>
    <row r="56" spans="1:9" x14ac:dyDescent="0.2">
      <c r="A56" s="75" t="s">
        <v>1359</v>
      </c>
      <c r="B56" s="75"/>
      <c r="C56" s="75"/>
      <c r="D56" s="75"/>
      <c r="E56" s="23">
        <v>1000</v>
      </c>
      <c r="F56" s="23">
        <f>E56/$E$49*100</f>
        <v>3.6274618022441167</v>
      </c>
      <c r="G56" s="23"/>
    </row>
    <row r="57" spans="1:9" x14ac:dyDescent="0.2">
      <c r="A57" s="79" t="s">
        <v>1361</v>
      </c>
      <c r="B57" s="80"/>
      <c r="C57" s="80"/>
      <c r="D57" s="79"/>
      <c r="E57" s="81">
        <f>SUM(E54:E56)</f>
        <v>5000</v>
      </c>
      <c r="F57" s="81">
        <f>SUM(F54:F56)</f>
        <v>18.137309011220584</v>
      </c>
      <c r="G57" s="29"/>
    </row>
    <row r="60" spans="1:9" x14ac:dyDescent="0.2">
      <c r="A60" s="14" t="s">
        <v>45</v>
      </c>
    </row>
    <row r="61" spans="1:9" x14ac:dyDescent="0.2">
      <c r="A61" s="14" t="s">
        <v>46</v>
      </c>
    </row>
    <row r="62" spans="1:9" x14ac:dyDescent="0.2">
      <c r="A62" s="14" t="s">
        <v>1211</v>
      </c>
    </row>
    <row r="63" spans="1:9" x14ac:dyDescent="0.2">
      <c r="A63" s="14" t="s">
        <v>1362</v>
      </c>
    </row>
    <row r="64" spans="1:9" x14ac:dyDescent="0.2">
      <c r="A64" s="14"/>
    </row>
    <row r="65" spans="1:7" ht="33.75" customHeight="1" x14ac:dyDescent="0.2">
      <c r="A65" s="109" t="s">
        <v>1363</v>
      </c>
      <c r="B65" s="109"/>
      <c r="C65" s="109"/>
      <c r="D65" s="109"/>
      <c r="E65" s="109"/>
      <c r="F65" s="109"/>
      <c r="G65" s="109"/>
    </row>
    <row r="67" spans="1:7" x14ac:dyDescent="0.2">
      <c r="A67" s="14" t="s">
        <v>47</v>
      </c>
    </row>
    <row r="68" spans="1:7" x14ac:dyDescent="0.2">
      <c r="A68" s="14" t="s">
        <v>48</v>
      </c>
    </row>
    <row r="69" spans="1:7" x14ac:dyDescent="0.2">
      <c r="A69" s="14" t="s">
        <v>49</v>
      </c>
      <c r="B69" s="14"/>
      <c r="C69" s="30" t="s">
        <v>51</v>
      </c>
      <c r="D69" s="14" t="s">
        <v>50</v>
      </c>
    </row>
    <row r="70" spans="1:7" x14ac:dyDescent="0.2">
      <c r="A70" s="7" t="s">
        <v>52</v>
      </c>
      <c r="C70" s="31">
        <v>10.636900000000001</v>
      </c>
      <c r="D70" s="31">
        <v>10.952299999999999</v>
      </c>
    </row>
    <row r="71" spans="1:7" x14ac:dyDescent="0.2">
      <c r="A71" s="7" t="s">
        <v>53</v>
      </c>
      <c r="C71" s="31">
        <v>10.5168</v>
      </c>
      <c r="D71" s="31">
        <v>10.576599999999999</v>
      </c>
    </row>
    <row r="72" spans="1:7" x14ac:dyDescent="0.2">
      <c r="A72" s="7" t="s">
        <v>54</v>
      </c>
      <c r="C72" s="31">
        <v>10.6783</v>
      </c>
      <c r="D72" s="31">
        <v>11.019500000000001</v>
      </c>
    </row>
    <row r="73" spans="1:7" x14ac:dyDescent="0.2">
      <c r="A73" s="7" t="s">
        <v>55</v>
      </c>
      <c r="C73" s="31">
        <v>10.558199999999999</v>
      </c>
      <c r="D73" s="31">
        <v>10.6334</v>
      </c>
    </row>
    <row r="75" spans="1:7" x14ac:dyDescent="0.2">
      <c r="A75" s="14" t="s">
        <v>56</v>
      </c>
    </row>
    <row r="76" spans="1:7" x14ac:dyDescent="0.2">
      <c r="A76" s="107" t="s">
        <v>57</v>
      </c>
      <c r="B76" s="108"/>
      <c r="C76" s="32" t="s">
        <v>58</v>
      </c>
    </row>
    <row r="77" spans="1:7" x14ac:dyDescent="0.2">
      <c r="A77" s="103" t="s">
        <v>53</v>
      </c>
      <c r="B77" s="104"/>
      <c r="C77" s="33">
        <v>0.25</v>
      </c>
    </row>
    <row r="78" spans="1:7" x14ac:dyDescent="0.2">
      <c r="A78" s="103" t="s">
        <v>55</v>
      </c>
      <c r="B78" s="104"/>
      <c r="C78" s="33">
        <v>0.26</v>
      </c>
    </row>
    <row r="79" spans="1:7" x14ac:dyDescent="0.2">
      <c r="A79" s="7" t="s">
        <v>59</v>
      </c>
    </row>
    <row r="80" spans="1:7" x14ac:dyDescent="0.2">
      <c r="A80" s="7" t="s">
        <v>60</v>
      </c>
    </row>
    <row r="82" spans="1:9" x14ac:dyDescent="0.2">
      <c r="A82" s="62" t="s">
        <v>1364</v>
      </c>
    </row>
    <row r="83" spans="1:9" x14ac:dyDescent="0.2">
      <c r="A83" s="62"/>
    </row>
    <row r="84" spans="1:9" x14ac:dyDescent="0.2">
      <c r="A84" s="63" t="s">
        <v>1457</v>
      </c>
    </row>
    <row r="85" spans="1:9" x14ac:dyDescent="0.2">
      <c r="A85" s="63" t="s">
        <v>1458</v>
      </c>
    </row>
    <row r="86" spans="1:9" x14ac:dyDescent="0.2">
      <c r="A86" s="63"/>
    </row>
    <row r="87" spans="1:9" x14ac:dyDescent="0.2">
      <c r="A87" s="14" t="s">
        <v>380</v>
      </c>
      <c r="D87" s="34">
        <v>0.60481417777136304</v>
      </c>
      <c r="E87" s="10" t="s">
        <v>61</v>
      </c>
    </row>
    <row r="89" spans="1:9" x14ac:dyDescent="0.2">
      <c r="A89" s="14" t="s">
        <v>381</v>
      </c>
      <c r="D89" s="30" t="s">
        <v>63</v>
      </c>
    </row>
    <row r="91" spans="1:9" x14ac:dyDescent="0.2">
      <c r="A91" s="62" t="s">
        <v>1367</v>
      </c>
      <c r="B91" s="63"/>
      <c r="C91" s="63"/>
      <c r="D91" s="63"/>
      <c r="E91" s="11"/>
      <c r="G91" s="11"/>
      <c r="H91" s="63"/>
      <c r="I91" s="63"/>
    </row>
    <row r="92" spans="1:9" x14ac:dyDescent="0.2">
      <c r="A92" s="63"/>
      <c r="B92" s="63"/>
      <c r="C92" s="63"/>
      <c r="D92" s="63"/>
      <c r="E92" s="11"/>
      <c r="G92" s="11"/>
      <c r="H92" s="63"/>
      <c r="I92" s="63"/>
    </row>
    <row r="93" spans="1:9" x14ac:dyDescent="0.2">
      <c r="A93" s="62" t="s">
        <v>1080</v>
      </c>
      <c r="B93" s="63"/>
      <c r="C93" s="63"/>
      <c r="D93" s="63"/>
      <c r="E93" s="11"/>
      <c r="G93" s="11"/>
      <c r="H93" s="63"/>
      <c r="I93" s="63"/>
    </row>
    <row r="94" spans="1:9" x14ac:dyDescent="0.2">
      <c r="A94" s="64"/>
      <c r="B94" s="63"/>
      <c r="C94" s="63"/>
      <c r="D94" s="63"/>
      <c r="E94" s="11"/>
      <c r="G94" s="11"/>
      <c r="H94" s="63"/>
      <c r="I94" s="63"/>
    </row>
    <row r="95" spans="1:9" x14ac:dyDescent="0.2">
      <c r="A95" s="63"/>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3"/>
      <c r="B100" s="63"/>
      <c r="C100" s="63"/>
      <c r="D100" s="63"/>
      <c r="E100" s="11"/>
      <c r="G100" s="11"/>
      <c r="H100" s="63"/>
      <c r="I100" s="63"/>
    </row>
    <row r="101" spans="1:9" x14ac:dyDescent="0.2">
      <c r="A101" s="63"/>
      <c r="B101" s="63"/>
      <c r="C101" s="63"/>
      <c r="D101" s="63"/>
      <c r="E101" s="11"/>
      <c r="G101" s="11"/>
      <c r="H101" s="63"/>
      <c r="I101" s="63"/>
    </row>
    <row r="102" spans="1:9" x14ac:dyDescent="0.2">
      <c r="A102" s="63"/>
      <c r="B102" s="63"/>
      <c r="C102" s="63"/>
      <c r="D102" s="63"/>
      <c r="E102" s="11"/>
      <c r="G102" s="11"/>
      <c r="H102" s="63"/>
      <c r="I102" s="63"/>
    </row>
    <row r="103" spans="1:9" x14ac:dyDescent="0.2">
      <c r="A103" s="63"/>
      <c r="B103" s="63"/>
      <c r="C103" s="63"/>
      <c r="D103" s="63"/>
      <c r="E103" s="11"/>
      <c r="G103" s="11"/>
      <c r="H103" s="63"/>
      <c r="I103" s="63"/>
    </row>
    <row r="104" spans="1:9" x14ac:dyDescent="0.2">
      <c r="A104" s="63"/>
      <c r="B104" s="63"/>
      <c r="C104" s="63"/>
      <c r="D104" s="63"/>
      <c r="E104" s="11"/>
      <c r="G104" s="11"/>
      <c r="H104" s="63"/>
      <c r="I104" s="63"/>
    </row>
    <row r="105" spans="1:9" x14ac:dyDescent="0.2">
      <c r="A105" s="63"/>
      <c r="B105" s="63"/>
      <c r="C105" s="63"/>
      <c r="D105" s="63"/>
      <c r="E105" s="11"/>
      <c r="G105" s="11"/>
      <c r="H105" s="63"/>
      <c r="I105" s="63"/>
    </row>
    <row r="106" spans="1:9" x14ac:dyDescent="0.2">
      <c r="A106" s="63"/>
      <c r="B106" s="63"/>
      <c r="C106" s="63"/>
      <c r="D106" s="63"/>
      <c r="E106" s="11"/>
      <c r="G106" s="11"/>
      <c r="H106" s="63"/>
      <c r="I106" s="63"/>
    </row>
    <row r="107" spans="1:9" x14ac:dyDescent="0.2">
      <c r="A107" s="63"/>
      <c r="B107" s="63"/>
      <c r="C107" s="63"/>
      <c r="D107" s="63"/>
      <c r="E107" s="11"/>
      <c r="G107" s="11"/>
      <c r="H107" s="63"/>
      <c r="I107" s="63"/>
    </row>
    <row r="108" spans="1:9" x14ac:dyDescent="0.2">
      <c r="A108" s="63"/>
      <c r="B108" s="63"/>
      <c r="C108" s="63"/>
      <c r="D108" s="63"/>
      <c r="E108" s="11"/>
      <c r="G108" s="11"/>
      <c r="H108" s="63"/>
      <c r="I108" s="63"/>
    </row>
    <row r="109" spans="1:9" x14ac:dyDescent="0.2">
      <c r="A109" s="63"/>
      <c r="B109" s="63"/>
      <c r="C109" s="63"/>
      <c r="D109" s="63"/>
      <c r="E109" s="11"/>
      <c r="G109" s="11"/>
      <c r="H109" s="63"/>
      <c r="I109" s="63"/>
    </row>
    <row r="110" spans="1:9" x14ac:dyDescent="0.2">
      <c r="A110" s="62" t="s">
        <v>1459</v>
      </c>
      <c r="B110" s="63"/>
      <c r="C110" s="63"/>
      <c r="D110" s="63"/>
      <c r="E110" s="11"/>
      <c r="G110" s="11"/>
      <c r="H110" s="63"/>
      <c r="I110" s="63"/>
    </row>
    <row r="111" spans="1:9" x14ac:dyDescent="0.2">
      <c r="A111" s="63"/>
      <c r="B111" s="63"/>
      <c r="C111" s="63"/>
      <c r="D111" s="63"/>
      <c r="E111" s="11"/>
      <c r="G111" s="11"/>
      <c r="H111" s="63"/>
      <c r="I111" s="63"/>
    </row>
    <row r="112" spans="1:9" x14ac:dyDescent="0.2">
      <c r="A112" s="62" t="s">
        <v>1081</v>
      </c>
      <c r="B112" s="63"/>
      <c r="C112" s="63"/>
      <c r="D112" s="63"/>
      <c r="E112" s="11"/>
      <c r="G112" s="11"/>
      <c r="H112" s="63"/>
      <c r="I112" s="63"/>
    </row>
    <row r="113" spans="1:9" x14ac:dyDescent="0.2">
      <c r="A113" s="63"/>
      <c r="B113" s="63"/>
      <c r="C113" s="63"/>
      <c r="D113" s="63"/>
      <c r="E113" s="11"/>
      <c r="G113" s="11"/>
      <c r="H113" s="63"/>
      <c r="I113" s="63"/>
    </row>
    <row r="114" spans="1:9" x14ac:dyDescent="0.2">
      <c r="A114" s="63"/>
      <c r="B114" s="63"/>
      <c r="C114" s="63"/>
      <c r="D114" s="63"/>
      <c r="E114" s="11"/>
      <c r="G114" s="11"/>
      <c r="H114" s="63"/>
      <c r="I114" s="63"/>
    </row>
    <row r="115" spans="1:9" x14ac:dyDescent="0.2">
      <c r="A115" s="63"/>
      <c r="B115" s="63"/>
      <c r="C115" s="63"/>
      <c r="D115" s="63"/>
      <c r="E115" s="11"/>
      <c r="G115" s="11"/>
      <c r="H115" s="63"/>
      <c r="I115" s="63"/>
    </row>
    <row r="116" spans="1:9" x14ac:dyDescent="0.2">
      <c r="A116" s="63"/>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3"/>
      <c r="B119" s="63"/>
      <c r="C119" s="63"/>
      <c r="D119" s="63"/>
      <c r="E119" s="11"/>
      <c r="G119" s="11"/>
      <c r="H119" s="63"/>
      <c r="I119" s="63"/>
    </row>
    <row r="120" spans="1:9" x14ac:dyDescent="0.2">
      <c r="A120" s="63"/>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c r="B123" s="63"/>
      <c r="C123" s="63"/>
      <c r="D123" s="63"/>
      <c r="E123" s="11"/>
      <c r="G123" s="11"/>
      <c r="H123" s="63"/>
      <c r="I123" s="63"/>
    </row>
    <row r="124" spans="1:9" x14ac:dyDescent="0.2">
      <c r="A124" s="63"/>
      <c r="B124" s="63"/>
      <c r="C124" s="63"/>
      <c r="D124" s="63"/>
      <c r="E124" s="11"/>
      <c r="G124" s="11"/>
      <c r="H124" s="63"/>
      <c r="I124" s="63"/>
    </row>
    <row r="125" spans="1:9" x14ac:dyDescent="0.2">
      <c r="A125" s="63"/>
      <c r="B125" s="63"/>
      <c r="C125" s="63"/>
      <c r="D125" s="63"/>
      <c r="E125" s="11"/>
      <c r="G125" s="11"/>
      <c r="H125" s="63"/>
      <c r="I125" s="63"/>
    </row>
    <row r="126" spans="1:9" x14ac:dyDescent="0.2">
      <c r="A126" s="63"/>
      <c r="B126" s="63"/>
      <c r="C126" s="63"/>
      <c r="D126" s="63"/>
      <c r="E126" s="11"/>
      <c r="G126" s="11"/>
      <c r="H126" s="63"/>
      <c r="I126" s="63"/>
    </row>
    <row r="127" spans="1:9" x14ac:dyDescent="0.2">
      <c r="A127" s="63" t="s">
        <v>1084</v>
      </c>
      <c r="B127" s="63"/>
      <c r="C127" s="63"/>
      <c r="D127" s="63"/>
      <c r="E127" s="11"/>
      <c r="G127" s="11"/>
      <c r="H127" s="63"/>
      <c r="I127" s="63"/>
    </row>
    <row r="128" spans="1:9" x14ac:dyDescent="0.2">
      <c r="A128" s="63"/>
      <c r="B128" s="63"/>
      <c r="C128" s="63"/>
      <c r="D128" s="63"/>
      <c r="E128" s="11"/>
      <c r="G128" s="11"/>
      <c r="H128" s="63"/>
      <c r="I128" s="63"/>
    </row>
    <row r="129" spans="1:9" x14ac:dyDescent="0.2">
      <c r="A129" s="63"/>
      <c r="B129" s="63"/>
      <c r="C129" s="63"/>
      <c r="D129" s="63"/>
      <c r="E129" s="11"/>
      <c r="G129" s="11"/>
      <c r="H129" s="63"/>
      <c r="I129" s="63"/>
    </row>
    <row r="130" spans="1:9" x14ac:dyDescent="0.2">
      <c r="A130" s="63"/>
      <c r="B130" s="63"/>
      <c r="C130" s="63"/>
      <c r="D130" s="63"/>
      <c r="E130" s="11"/>
      <c r="G130" s="11"/>
      <c r="H130" s="63"/>
      <c r="I130" s="63"/>
    </row>
    <row r="131" spans="1:9" x14ac:dyDescent="0.2">
      <c r="A131" s="64"/>
    </row>
    <row r="132" spans="1:9" x14ac:dyDescent="0.2">
      <c r="A132" s="64"/>
    </row>
  </sheetData>
  <mergeCells count="5">
    <mergeCell ref="A1:G1"/>
    <mergeCell ref="A65:G65"/>
    <mergeCell ref="A76:B76"/>
    <mergeCell ref="A77:B77"/>
    <mergeCell ref="A78:B78"/>
  </mergeCells>
  <conditionalFormatting sqref="F2:F3 F58:F64">
    <cfRule type="cellIs" dxfId="103" priority="3" stopIfTrue="1" operator="between">
      <formula>0.009</formula>
      <formula>-0.009</formula>
    </cfRule>
  </conditionalFormatting>
  <conditionalFormatting sqref="F5:F56">
    <cfRule type="cellIs" dxfId="102" priority="2" stopIfTrue="1" operator="between">
      <formula>0.009</formula>
      <formula>-0.009</formula>
    </cfRule>
  </conditionalFormatting>
  <conditionalFormatting sqref="F66:F65536">
    <cfRule type="cellIs" dxfId="10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1"/>
  <sheetViews>
    <sheetView workbookViewId="0">
      <selection sqref="A1:G1"/>
    </sheetView>
  </sheetViews>
  <sheetFormatPr defaultColWidth="9.109375" defaultRowHeight="10.199999999999999" x14ac:dyDescent="0.2"/>
  <cols>
    <col min="1" max="1" width="38.6640625" style="7" bestFit="1" customWidth="1"/>
    <col min="2" max="2" width="48.554687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9" s="1" customFormat="1" ht="13.8" x14ac:dyDescent="0.2">
      <c r="A1" s="105" t="s">
        <v>1460</v>
      </c>
      <c r="B1" s="106"/>
      <c r="C1" s="106"/>
      <c r="D1" s="106"/>
      <c r="E1" s="106"/>
      <c r="F1" s="106"/>
      <c r="G1" s="106"/>
    </row>
    <row r="2" spans="1:9" s="1" customFormat="1" ht="11.4" x14ac:dyDescent="0.2">
      <c r="E2" s="5"/>
      <c r="F2" s="9"/>
      <c r="G2" s="10"/>
    </row>
    <row r="3" spans="1:9" s="1" customFormat="1" ht="12" x14ac:dyDescent="0.2">
      <c r="A3" s="8" t="s">
        <v>7</v>
      </c>
      <c r="B3" s="2"/>
      <c r="C3" s="3"/>
      <c r="D3" s="3"/>
      <c r="E3" s="4"/>
      <c r="F3" s="9"/>
      <c r="G3" s="10"/>
    </row>
    <row r="4" spans="1:9" s="1" customFormat="1" ht="20.399999999999999" x14ac:dyDescent="0.2">
      <c r="A4" s="6" t="s">
        <v>2</v>
      </c>
      <c r="B4" s="6" t="s">
        <v>0</v>
      </c>
      <c r="C4" s="13" t="s">
        <v>1124</v>
      </c>
      <c r="D4" s="13" t="s">
        <v>1</v>
      </c>
      <c r="E4" s="52" t="s">
        <v>6</v>
      </c>
      <c r="F4" s="12" t="s">
        <v>3</v>
      </c>
      <c r="G4" s="12" t="s">
        <v>5</v>
      </c>
    </row>
    <row r="5" spans="1:9" x14ac:dyDescent="0.2">
      <c r="A5" s="16" t="s">
        <v>20</v>
      </c>
      <c r="B5" s="17"/>
      <c r="C5" s="17"/>
      <c r="D5" s="17"/>
      <c r="E5" s="18"/>
      <c r="F5" s="19"/>
      <c r="G5" s="18"/>
    </row>
    <row r="6" spans="1:9" x14ac:dyDescent="0.2">
      <c r="A6" s="20" t="s">
        <v>21</v>
      </c>
      <c r="B6" s="21"/>
      <c r="C6" s="21"/>
      <c r="D6" s="21"/>
      <c r="E6" s="22"/>
      <c r="F6" s="23"/>
      <c r="G6" s="22"/>
    </row>
    <row r="7" spans="1:9" x14ac:dyDescent="0.2">
      <c r="A7" s="21" t="s">
        <v>1395</v>
      </c>
      <c r="B7" s="21" t="s">
        <v>1396</v>
      </c>
      <c r="C7" s="21" t="s">
        <v>68</v>
      </c>
      <c r="D7" s="24">
        <v>450</v>
      </c>
      <c r="E7" s="22">
        <v>488.97183699999999</v>
      </c>
      <c r="F7" s="23">
        <v>9.8205581030931199</v>
      </c>
      <c r="G7" s="22">
        <v>6.8087999999999997</v>
      </c>
    </row>
    <row r="8" spans="1:9" x14ac:dyDescent="0.2">
      <c r="A8" s="21" t="s">
        <v>70</v>
      </c>
      <c r="B8" s="21" t="s">
        <v>69</v>
      </c>
      <c r="C8" s="21" t="s">
        <v>22</v>
      </c>
      <c r="D8" s="24">
        <v>450</v>
      </c>
      <c r="E8" s="22">
        <v>457.312161</v>
      </c>
      <c r="F8" s="23">
        <v>9.1847020799923396</v>
      </c>
      <c r="G8" s="22">
        <v>7.5580999999999996</v>
      </c>
    </row>
    <row r="9" spans="1:9" x14ac:dyDescent="0.2">
      <c r="A9" s="21" t="s">
        <v>29</v>
      </c>
      <c r="B9" s="21" t="s">
        <v>28</v>
      </c>
      <c r="C9" s="21" t="s">
        <v>27</v>
      </c>
      <c r="D9" s="24">
        <v>362</v>
      </c>
      <c r="E9" s="22">
        <v>387.45728800000001</v>
      </c>
      <c r="F9" s="23">
        <v>7.7817299920913099</v>
      </c>
      <c r="G9" s="22">
        <v>8.1828000000000003</v>
      </c>
    </row>
    <row r="10" spans="1:9" x14ac:dyDescent="0.2">
      <c r="A10" s="21" t="s">
        <v>26</v>
      </c>
      <c r="B10" s="21" t="s">
        <v>25</v>
      </c>
      <c r="C10" s="21" t="s">
        <v>27</v>
      </c>
      <c r="D10" s="24">
        <v>323</v>
      </c>
      <c r="E10" s="22">
        <v>346.771185</v>
      </c>
      <c r="F10" s="23">
        <v>6.9645863280484797</v>
      </c>
      <c r="G10" s="22">
        <v>8.2303999999999995</v>
      </c>
    </row>
    <row r="11" spans="1:9" x14ac:dyDescent="0.2">
      <c r="A11" s="20" t="s">
        <v>30</v>
      </c>
      <c r="B11" s="20"/>
      <c r="C11" s="20"/>
      <c r="D11" s="20"/>
      <c r="E11" s="25">
        <f>SUM(E6:E10)</f>
        <v>1680.512471</v>
      </c>
      <c r="F11" s="26">
        <f>SUM(F6:F10)</f>
        <v>33.751576503225252</v>
      </c>
      <c r="G11" s="25"/>
      <c r="H11" s="14"/>
      <c r="I11" s="14"/>
    </row>
    <row r="12" spans="1:9" x14ac:dyDescent="0.2">
      <c r="A12" s="21"/>
      <c r="B12" s="21"/>
      <c r="C12" s="21"/>
      <c r="D12" s="21"/>
      <c r="E12" s="22"/>
      <c r="F12" s="23"/>
      <c r="G12" s="22"/>
    </row>
    <row r="13" spans="1:9" x14ac:dyDescent="0.2">
      <c r="A13" s="20" t="s">
        <v>39</v>
      </c>
      <c r="B13" s="21"/>
      <c r="C13" s="21"/>
      <c r="D13" s="21"/>
      <c r="E13" s="22"/>
      <c r="F13" s="23"/>
      <c r="G13" s="22"/>
    </row>
    <row r="14" spans="1:9" x14ac:dyDescent="0.2">
      <c r="A14" s="21" t="s">
        <v>72</v>
      </c>
      <c r="B14" s="21" t="s">
        <v>71</v>
      </c>
      <c r="C14" s="21" t="s">
        <v>40</v>
      </c>
      <c r="D14" s="24">
        <v>850000</v>
      </c>
      <c r="E14" s="22">
        <v>814.44506669999998</v>
      </c>
      <c r="F14" s="23">
        <v>16.3573942179924</v>
      </c>
      <c r="G14" s="22">
        <v>7.4732188124500096</v>
      </c>
    </row>
    <row r="15" spans="1:9" x14ac:dyDescent="0.2">
      <c r="A15" s="21" t="s">
        <v>1461</v>
      </c>
      <c r="B15" s="21" t="s">
        <v>1462</v>
      </c>
      <c r="C15" s="21" t="s">
        <v>40</v>
      </c>
      <c r="D15" s="24">
        <v>500000</v>
      </c>
      <c r="E15" s="22">
        <v>515.5468333</v>
      </c>
      <c r="F15" s="23">
        <v>10.354292922780999</v>
      </c>
      <c r="G15" s="22">
        <v>7.39124245</v>
      </c>
    </row>
    <row r="16" spans="1:9" x14ac:dyDescent="0.2">
      <c r="A16" s="21" t="s">
        <v>1463</v>
      </c>
      <c r="B16" s="21" t="s">
        <v>1464</v>
      </c>
      <c r="C16" s="21" t="s">
        <v>40</v>
      </c>
      <c r="D16" s="24">
        <v>500000</v>
      </c>
      <c r="E16" s="22">
        <v>503.3295</v>
      </c>
      <c r="F16" s="23">
        <v>10.1089188082438</v>
      </c>
      <c r="G16" s="22">
        <v>6.7084934002000098</v>
      </c>
    </row>
    <row r="17" spans="1:9" x14ac:dyDescent="0.2">
      <c r="A17" s="21" t="s">
        <v>1465</v>
      </c>
      <c r="B17" s="21" t="s">
        <v>1466</v>
      </c>
      <c r="C17" s="21" t="s">
        <v>40</v>
      </c>
      <c r="D17" s="24">
        <v>355500</v>
      </c>
      <c r="E17" s="22">
        <v>360.85460030000002</v>
      </c>
      <c r="F17" s="23">
        <v>7.2474390156228798</v>
      </c>
      <c r="G17" s="22">
        <v>7.5394406800000002</v>
      </c>
    </row>
    <row r="18" spans="1:9" x14ac:dyDescent="0.2">
      <c r="A18" s="21" t="s">
        <v>1467</v>
      </c>
      <c r="B18" s="21" t="s">
        <v>1468</v>
      </c>
      <c r="C18" s="21" t="s">
        <v>40</v>
      </c>
      <c r="D18" s="24">
        <v>300000</v>
      </c>
      <c r="E18" s="22">
        <v>326.39823330000002</v>
      </c>
      <c r="F18" s="23">
        <v>6.5554139774916997</v>
      </c>
      <c r="G18" s="22">
        <v>6.799431115</v>
      </c>
    </row>
    <row r="19" spans="1:9" x14ac:dyDescent="0.2">
      <c r="A19" s="21" t="s">
        <v>1469</v>
      </c>
      <c r="B19" s="21" t="s">
        <v>1470</v>
      </c>
      <c r="C19" s="21" t="s">
        <v>40</v>
      </c>
      <c r="D19" s="24">
        <v>287900</v>
      </c>
      <c r="E19" s="22">
        <v>281.39278819999998</v>
      </c>
      <c r="F19" s="23">
        <v>5.6515202250993299</v>
      </c>
      <c r="G19" s="22">
        <v>7.5887644999999999</v>
      </c>
    </row>
    <row r="20" spans="1:9" x14ac:dyDescent="0.2">
      <c r="A20" s="21" t="s">
        <v>1471</v>
      </c>
      <c r="B20" s="21" t="s">
        <v>1472</v>
      </c>
      <c r="C20" s="21" t="s">
        <v>40</v>
      </c>
      <c r="D20" s="24">
        <v>232900</v>
      </c>
      <c r="E20" s="22">
        <v>246.3184171</v>
      </c>
      <c r="F20" s="23">
        <v>4.9470831323000599</v>
      </c>
      <c r="G20" s="22">
        <v>7.6119718799999996</v>
      </c>
    </row>
    <row r="21" spans="1:9" x14ac:dyDescent="0.2">
      <c r="A21" s="20" t="s">
        <v>30</v>
      </c>
      <c r="B21" s="20"/>
      <c r="C21" s="20"/>
      <c r="D21" s="20"/>
      <c r="E21" s="25">
        <f>SUM(E14:E20)</f>
        <v>3048.2854388999995</v>
      </c>
      <c r="F21" s="26">
        <f>SUM(F14:F20)</f>
        <v>61.222062299531167</v>
      </c>
      <c r="G21" s="25"/>
      <c r="H21" s="14"/>
      <c r="I21" s="14"/>
    </row>
    <row r="22" spans="1:9" x14ac:dyDescent="0.2">
      <c r="A22" s="21"/>
      <c r="B22" s="21"/>
      <c r="C22" s="21"/>
      <c r="D22" s="21"/>
      <c r="E22" s="22"/>
      <c r="F22" s="23"/>
      <c r="G22" s="22"/>
    </row>
    <row r="23" spans="1:9" x14ac:dyDescent="0.2">
      <c r="A23" s="20" t="s">
        <v>1207</v>
      </c>
      <c r="B23" s="21"/>
      <c r="C23" s="21"/>
      <c r="D23" s="21"/>
      <c r="E23" s="22"/>
      <c r="F23" s="23"/>
      <c r="G23" s="22"/>
    </row>
    <row r="24" spans="1:9" x14ac:dyDescent="0.2">
      <c r="A24" s="21" t="s">
        <v>1208</v>
      </c>
      <c r="B24" s="21" t="s">
        <v>1209</v>
      </c>
      <c r="C24" s="21" t="s">
        <v>1210</v>
      </c>
      <c r="D24" s="24">
        <v>125.408</v>
      </c>
      <c r="E24" s="22">
        <v>14.4893798</v>
      </c>
      <c r="F24" s="23">
        <v>0.29100611821879602</v>
      </c>
      <c r="G24" s="22">
        <v>5.49</v>
      </c>
    </row>
    <row r="25" spans="1:9" x14ac:dyDescent="0.2">
      <c r="A25" s="20" t="s">
        <v>30</v>
      </c>
      <c r="B25" s="20"/>
      <c r="C25" s="20"/>
      <c r="D25" s="20"/>
      <c r="E25" s="25">
        <f>SUM(E24:E24)</f>
        <v>14.4893798</v>
      </c>
      <c r="F25" s="26">
        <f>SUM(F24:F24)</f>
        <v>0.29100611821879602</v>
      </c>
      <c r="G25" s="25"/>
      <c r="H25" s="14"/>
      <c r="I25" s="14"/>
    </row>
    <row r="26" spans="1:9" x14ac:dyDescent="0.2">
      <c r="A26" s="21"/>
      <c r="B26" s="21"/>
      <c r="C26" s="21"/>
      <c r="D26" s="21"/>
      <c r="E26" s="22"/>
      <c r="F26" s="23"/>
      <c r="G26" s="22"/>
    </row>
    <row r="27" spans="1:9" x14ac:dyDescent="0.2">
      <c r="A27" s="20" t="s">
        <v>42</v>
      </c>
      <c r="B27" s="20"/>
      <c r="C27" s="20"/>
      <c r="D27" s="20"/>
      <c r="E27" s="25">
        <f>E11+E21+E25</f>
        <v>4743.2872896999997</v>
      </c>
      <c r="F27" s="26">
        <f>F11+F21+F25</f>
        <v>95.264644920975229</v>
      </c>
      <c r="G27" s="25"/>
      <c r="H27" s="14"/>
      <c r="I27" s="14"/>
    </row>
    <row r="28" spans="1:9" x14ac:dyDescent="0.2">
      <c r="A28" s="20"/>
      <c r="B28" s="20"/>
      <c r="C28" s="20"/>
      <c r="D28" s="20"/>
      <c r="E28" s="25"/>
      <c r="F28" s="26"/>
      <c r="G28" s="25"/>
      <c r="H28" s="14"/>
      <c r="I28" s="14"/>
    </row>
    <row r="29" spans="1:9" x14ac:dyDescent="0.2">
      <c r="A29" s="20" t="s">
        <v>44</v>
      </c>
      <c r="B29" s="20"/>
      <c r="C29" s="20"/>
      <c r="D29" s="20"/>
      <c r="E29" s="25">
        <f>E31-(E11+E21+E25)</f>
        <v>235.77634260000013</v>
      </c>
      <c r="F29" s="26">
        <f>F31-(F11+F21+F25)</f>
        <v>4.7353550790247709</v>
      </c>
      <c r="G29" s="25"/>
      <c r="H29" s="14"/>
      <c r="I29" s="14"/>
    </row>
    <row r="30" spans="1:9" x14ac:dyDescent="0.2">
      <c r="A30" s="20"/>
      <c r="B30" s="20"/>
      <c r="C30" s="20"/>
      <c r="D30" s="20"/>
      <c r="E30" s="25"/>
      <c r="F30" s="26"/>
      <c r="G30" s="25"/>
      <c r="H30" s="14"/>
      <c r="I30" s="14"/>
    </row>
    <row r="31" spans="1:9" x14ac:dyDescent="0.2">
      <c r="A31" s="27" t="s">
        <v>43</v>
      </c>
      <c r="B31" s="27"/>
      <c r="C31" s="27"/>
      <c r="D31" s="27"/>
      <c r="E31" s="28">
        <v>4979.0636322999999</v>
      </c>
      <c r="F31" s="29">
        <v>100</v>
      </c>
      <c r="G31" s="28"/>
      <c r="H31" s="14"/>
      <c r="I31" s="14"/>
    </row>
    <row r="33" spans="1:4" x14ac:dyDescent="0.2">
      <c r="A33" s="14" t="s">
        <v>46</v>
      </c>
    </row>
    <row r="34" spans="1:4" x14ac:dyDescent="0.2">
      <c r="A34" s="14" t="s">
        <v>1211</v>
      </c>
    </row>
    <row r="36" spans="1:4" x14ac:dyDescent="0.2">
      <c r="A36" s="14" t="s">
        <v>47</v>
      </c>
    </row>
    <row r="37" spans="1:4" x14ac:dyDescent="0.2">
      <c r="A37" s="14" t="s">
        <v>48</v>
      </c>
    </row>
    <row r="38" spans="1:4" x14ac:dyDescent="0.2">
      <c r="A38" s="14" t="s">
        <v>49</v>
      </c>
      <c r="B38" s="14"/>
      <c r="C38" s="30" t="s">
        <v>51</v>
      </c>
      <c r="D38" s="14" t="s">
        <v>50</v>
      </c>
    </row>
    <row r="39" spans="1:4" x14ac:dyDescent="0.2">
      <c r="A39" s="7" t="s">
        <v>52</v>
      </c>
      <c r="C39" s="31">
        <v>10.683400000000001</v>
      </c>
      <c r="D39" s="31">
        <v>10.845700000000001</v>
      </c>
    </row>
    <row r="40" spans="1:4" x14ac:dyDescent="0.2">
      <c r="A40" s="7" t="s">
        <v>53</v>
      </c>
      <c r="C40" s="31">
        <v>10.563499999999999</v>
      </c>
      <c r="D40" s="31">
        <v>10.482200000000001</v>
      </c>
    </row>
    <row r="41" spans="1:4" x14ac:dyDescent="0.2">
      <c r="A41" s="7" t="s">
        <v>54</v>
      </c>
      <c r="C41" s="31">
        <v>10.726000000000001</v>
      </c>
      <c r="D41" s="31">
        <v>10.917199999999999</v>
      </c>
    </row>
    <row r="42" spans="1:4" x14ac:dyDescent="0.2">
      <c r="A42" s="7" t="s">
        <v>55</v>
      </c>
      <c r="C42" s="31">
        <v>10.606</v>
      </c>
      <c r="D42" s="31">
        <v>10.542999999999999</v>
      </c>
    </row>
    <row r="44" spans="1:4" x14ac:dyDescent="0.2">
      <c r="A44" s="14" t="s">
        <v>56</v>
      </c>
    </row>
    <row r="45" spans="1:4" x14ac:dyDescent="0.2">
      <c r="A45" s="107" t="s">
        <v>57</v>
      </c>
      <c r="B45" s="108"/>
      <c r="C45" s="32" t="s">
        <v>58</v>
      </c>
    </row>
    <row r="46" spans="1:4" x14ac:dyDescent="0.2">
      <c r="A46" s="103" t="s">
        <v>53</v>
      </c>
      <c r="B46" s="104"/>
      <c r="C46" s="33">
        <v>0.24</v>
      </c>
    </row>
    <row r="47" spans="1:4" x14ac:dyDescent="0.2">
      <c r="A47" s="103" t="s">
        <v>55</v>
      </c>
      <c r="B47" s="104"/>
      <c r="C47" s="33">
        <v>0.25</v>
      </c>
    </row>
    <row r="48" spans="1:4" x14ac:dyDescent="0.2">
      <c r="A48" s="7" t="s">
        <v>59</v>
      </c>
    </row>
    <row r="49" spans="1:9" x14ac:dyDescent="0.2">
      <c r="A49" s="7" t="s">
        <v>60</v>
      </c>
    </row>
    <row r="51" spans="1:9" x14ac:dyDescent="0.2">
      <c r="A51" s="14" t="s">
        <v>1229</v>
      </c>
      <c r="D51" s="34">
        <v>10.7450939287764</v>
      </c>
      <c r="E51" s="10" t="s">
        <v>61</v>
      </c>
    </row>
    <row r="53" spans="1:9" x14ac:dyDescent="0.2">
      <c r="A53" s="14" t="s">
        <v>62</v>
      </c>
      <c r="D53" s="30" t="s">
        <v>63</v>
      </c>
    </row>
    <row r="55" spans="1:9" x14ac:dyDescent="0.2">
      <c r="A55" s="62" t="s">
        <v>1230</v>
      </c>
      <c r="B55" s="63"/>
      <c r="C55" s="63"/>
      <c r="D55" s="63"/>
      <c r="E55" s="11"/>
      <c r="G55" s="11"/>
      <c r="H55" s="63"/>
      <c r="I55" s="63"/>
    </row>
    <row r="56" spans="1:9" x14ac:dyDescent="0.2">
      <c r="A56" s="63"/>
      <c r="B56" s="63"/>
      <c r="C56" s="63"/>
      <c r="D56" s="63"/>
      <c r="E56" s="11"/>
      <c r="G56" s="11"/>
      <c r="H56" s="63"/>
      <c r="I56" s="63"/>
    </row>
    <row r="57" spans="1:9" x14ac:dyDescent="0.2">
      <c r="A57" s="62" t="s">
        <v>1080</v>
      </c>
      <c r="B57" s="63"/>
      <c r="C57" s="63"/>
      <c r="D57" s="63"/>
      <c r="E57" s="11"/>
      <c r="G57" s="11"/>
      <c r="H57" s="63"/>
      <c r="I57" s="63"/>
    </row>
    <row r="58" spans="1:9" x14ac:dyDescent="0.2">
      <c r="A58" s="64"/>
      <c r="B58" s="63"/>
      <c r="C58" s="63"/>
      <c r="D58" s="63"/>
      <c r="E58" s="11"/>
      <c r="G58" s="11"/>
      <c r="H58" s="63"/>
      <c r="I58" s="63"/>
    </row>
    <row r="59" spans="1:9" x14ac:dyDescent="0.2">
      <c r="A59" s="63"/>
      <c r="B59" s="63"/>
      <c r="C59" s="63"/>
      <c r="D59" s="63"/>
      <c r="E59" s="11"/>
      <c r="G59" s="11"/>
      <c r="H59" s="63"/>
      <c r="I59" s="63"/>
    </row>
    <row r="60" spans="1:9" x14ac:dyDescent="0.2">
      <c r="A60" s="63"/>
      <c r="B60" s="63"/>
      <c r="C60" s="63"/>
      <c r="D60" s="63"/>
      <c r="E60" s="11"/>
      <c r="G60" s="11"/>
      <c r="H60" s="63"/>
      <c r="I60" s="63"/>
    </row>
    <row r="61" spans="1:9" x14ac:dyDescent="0.2">
      <c r="A61" s="63"/>
      <c r="B61" s="63"/>
      <c r="C61" s="63"/>
      <c r="D61" s="63"/>
      <c r="E61" s="11"/>
      <c r="G61" s="11"/>
      <c r="H61" s="63"/>
      <c r="I61" s="63"/>
    </row>
    <row r="62" spans="1:9" x14ac:dyDescent="0.2">
      <c r="A62" s="63"/>
      <c r="B62" s="63"/>
      <c r="C62" s="63"/>
      <c r="D62" s="63"/>
      <c r="E62" s="11"/>
      <c r="G62" s="11"/>
      <c r="H62" s="63"/>
      <c r="I62" s="63"/>
    </row>
    <row r="63" spans="1:9" x14ac:dyDescent="0.2">
      <c r="A63" s="63"/>
      <c r="B63" s="63"/>
      <c r="C63" s="63"/>
      <c r="D63" s="63"/>
      <c r="E63" s="11"/>
      <c r="G63" s="11"/>
      <c r="H63" s="63"/>
      <c r="I63" s="63"/>
    </row>
    <row r="64" spans="1:9" x14ac:dyDescent="0.2">
      <c r="A64" s="63"/>
      <c r="B64" s="63"/>
      <c r="C64" s="63"/>
      <c r="D64" s="63"/>
      <c r="E64" s="11"/>
      <c r="G64" s="11"/>
      <c r="H64" s="63"/>
      <c r="I64" s="63"/>
    </row>
    <row r="65" spans="1:9" x14ac:dyDescent="0.2">
      <c r="A65" s="63"/>
      <c r="B65" s="63"/>
      <c r="C65" s="63"/>
      <c r="D65" s="63"/>
      <c r="E65" s="11"/>
      <c r="G65" s="11"/>
      <c r="H65" s="63"/>
      <c r="I65" s="63"/>
    </row>
    <row r="66" spans="1:9" x14ac:dyDescent="0.2">
      <c r="A66" s="63"/>
      <c r="B66" s="63"/>
      <c r="C66" s="63"/>
      <c r="D66" s="63"/>
      <c r="E66" s="11"/>
      <c r="G66" s="11"/>
      <c r="H66" s="63"/>
      <c r="I66" s="63"/>
    </row>
    <row r="67" spans="1:9" x14ac:dyDescent="0.2">
      <c r="A67" s="63"/>
      <c r="B67" s="63"/>
      <c r="C67" s="63"/>
      <c r="D67" s="63"/>
      <c r="E67" s="11"/>
      <c r="G67" s="11"/>
      <c r="H67" s="63"/>
      <c r="I67" s="63"/>
    </row>
    <row r="68" spans="1:9" x14ac:dyDescent="0.2">
      <c r="A68" s="63"/>
      <c r="B68" s="63"/>
      <c r="C68" s="63"/>
      <c r="D68" s="63"/>
      <c r="E68" s="11"/>
      <c r="G68" s="11"/>
      <c r="H68" s="63"/>
      <c r="I68" s="63"/>
    </row>
    <row r="69" spans="1:9" x14ac:dyDescent="0.2">
      <c r="A69" s="63"/>
      <c r="B69" s="63"/>
      <c r="C69" s="63"/>
      <c r="D69" s="63"/>
      <c r="E69" s="11"/>
      <c r="G69" s="11"/>
      <c r="H69" s="63"/>
      <c r="I69" s="63"/>
    </row>
    <row r="70" spans="1:9" x14ac:dyDescent="0.2">
      <c r="A70" s="63"/>
      <c r="B70" s="63"/>
      <c r="C70" s="63"/>
      <c r="D70" s="63"/>
      <c r="E70" s="11"/>
      <c r="G70" s="11"/>
      <c r="H70" s="63"/>
      <c r="I70" s="63"/>
    </row>
    <row r="71" spans="1:9" x14ac:dyDescent="0.2">
      <c r="A71" s="63"/>
      <c r="B71" s="63"/>
      <c r="C71" s="63"/>
      <c r="D71" s="63"/>
      <c r="E71" s="11"/>
      <c r="G71" s="11"/>
      <c r="H71" s="63"/>
      <c r="I71" s="63"/>
    </row>
    <row r="72" spans="1:9" x14ac:dyDescent="0.2">
      <c r="A72" s="63"/>
      <c r="B72" s="63"/>
      <c r="C72" s="63"/>
      <c r="D72" s="63"/>
      <c r="E72" s="11"/>
      <c r="G72" s="11"/>
      <c r="H72" s="63"/>
      <c r="I72" s="63"/>
    </row>
    <row r="73" spans="1:9" x14ac:dyDescent="0.2">
      <c r="A73" s="62" t="s">
        <v>1473</v>
      </c>
      <c r="B73" s="63"/>
      <c r="C73" s="63"/>
      <c r="D73" s="63"/>
      <c r="E73" s="11"/>
      <c r="G73" s="11"/>
      <c r="H73" s="63"/>
      <c r="I73" s="63"/>
    </row>
    <row r="74" spans="1:9" x14ac:dyDescent="0.2">
      <c r="A74" s="63"/>
      <c r="B74" s="63"/>
      <c r="C74" s="63"/>
      <c r="D74" s="63"/>
      <c r="E74" s="11"/>
      <c r="G74" s="11"/>
      <c r="H74" s="63"/>
      <c r="I74" s="63"/>
    </row>
    <row r="75" spans="1:9" x14ac:dyDescent="0.2">
      <c r="A75" s="62" t="s">
        <v>1081</v>
      </c>
      <c r="B75" s="63"/>
      <c r="C75" s="63"/>
      <c r="D75" s="63"/>
      <c r="E75" s="11"/>
      <c r="G75" s="11"/>
      <c r="H75" s="63"/>
      <c r="I75" s="63"/>
    </row>
    <row r="76" spans="1:9" x14ac:dyDescent="0.2">
      <c r="A76" s="63"/>
      <c r="B76" s="63"/>
      <c r="C76" s="63"/>
      <c r="D76" s="63"/>
      <c r="E76" s="11"/>
      <c r="G76" s="11"/>
      <c r="H76" s="63"/>
      <c r="I76" s="63"/>
    </row>
    <row r="77" spans="1:9" x14ac:dyDescent="0.2">
      <c r="A77" s="63"/>
      <c r="B77" s="63"/>
      <c r="C77" s="63"/>
      <c r="D77" s="63"/>
      <c r="E77" s="11"/>
      <c r="G77" s="11"/>
      <c r="H77" s="63"/>
      <c r="I77" s="63"/>
    </row>
    <row r="78" spans="1:9" x14ac:dyDescent="0.2">
      <c r="A78" s="63"/>
      <c r="B78" s="63"/>
      <c r="C78" s="63"/>
      <c r="D78" s="63"/>
      <c r="E78" s="11"/>
      <c r="G78" s="11"/>
      <c r="H78" s="63"/>
      <c r="I78" s="63"/>
    </row>
    <row r="79" spans="1:9" x14ac:dyDescent="0.2">
      <c r="A79" s="63"/>
      <c r="B79" s="63"/>
      <c r="C79" s="63"/>
      <c r="D79" s="63"/>
      <c r="E79" s="11"/>
      <c r="G79" s="11"/>
      <c r="H79" s="63"/>
      <c r="I79" s="63"/>
    </row>
    <row r="80" spans="1:9" x14ac:dyDescent="0.2">
      <c r="A80" s="63"/>
      <c r="B80" s="63"/>
      <c r="C80" s="63"/>
      <c r="D80" s="63"/>
      <c r="E80" s="11"/>
      <c r="G80" s="11"/>
      <c r="H80" s="63"/>
      <c r="I80" s="63"/>
    </row>
    <row r="81" spans="1:9" x14ac:dyDescent="0.2">
      <c r="A81" s="63"/>
      <c r="B81" s="63"/>
      <c r="C81" s="63"/>
      <c r="D81" s="63"/>
      <c r="E81" s="11"/>
      <c r="G81" s="11"/>
      <c r="H81" s="63"/>
      <c r="I81" s="63"/>
    </row>
    <row r="82" spans="1:9" x14ac:dyDescent="0.2">
      <c r="A82" s="63"/>
      <c r="B82" s="63"/>
      <c r="C82" s="63"/>
      <c r="D82" s="63"/>
      <c r="E82" s="11"/>
      <c r="G82" s="11"/>
      <c r="H82" s="63"/>
      <c r="I82" s="63"/>
    </row>
    <row r="83" spans="1:9" x14ac:dyDescent="0.2">
      <c r="A83" s="63"/>
      <c r="B83" s="63"/>
      <c r="C83" s="63"/>
      <c r="D83" s="63"/>
      <c r="E83" s="11"/>
      <c r="G83" s="11"/>
      <c r="H83" s="63"/>
      <c r="I83" s="63"/>
    </row>
    <row r="84" spans="1:9" x14ac:dyDescent="0.2">
      <c r="A84" s="63"/>
      <c r="B84" s="63"/>
      <c r="C84" s="63"/>
      <c r="D84" s="63"/>
      <c r="E84" s="11"/>
      <c r="G84" s="11"/>
      <c r="H84" s="63"/>
      <c r="I84" s="63"/>
    </row>
    <row r="85" spans="1:9" x14ac:dyDescent="0.2">
      <c r="A85" s="63"/>
      <c r="B85" s="63"/>
      <c r="C85" s="63"/>
      <c r="D85" s="63"/>
      <c r="E85" s="11"/>
      <c r="G85" s="11"/>
      <c r="H85" s="63"/>
      <c r="I85" s="63"/>
    </row>
    <row r="86" spans="1:9" x14ac:dyDescent="0.2">
      <c r="A86" s="63"/>
      <c r="B86" s="63"/>
      <c r="C86" s="63"/>
      <c r="D86" s="63"/>
      <c r="E86" s="11"/>
      <c r="G86" s="11"/>
      <c r="H86" s="63"/>
      <c r="I86" s="63"/>
    </row>
    <row r="87" spans="1:9" x14ac:dyDescent="0.2">
      <c r="A87" s="63"/>
      <c r="B87" s="63"/>
      <c r="C87" s="63"/>
      <c r="D87" s="63"/>
      <c r="E87" s="11"/>
      <c r="G87" s="11"/>
      <c r="H87" s="63"/>
      <c r="I87" s="63"/>
    </row>
    <row r="88" spans="1:9" x14ac:dyDescent="0.2">
      <c r="A88" s="63"/>
      <c r="B88" s="63"/>
      <c r="C88" s="63"/>
      <c r="D88" s="63"/>
      <c r="E88" s="11"/>
      <c r="G88" s="11"/>
      <c r="H88" s="63"/>
      <c r="I88" s="63"/>
    </row>
    <row r="89" spans="1:9" x14ac:dyDescent="0.2">
      <c r="A89" s="63"/>
      <c r="B89" s="63"/>
      <c r="C89" s="63"/>
      <c r="D89" s="63"/>
      <c r="E89" s="11"/>
      <c r="G89" s="11"/>
      <c r="H89" s="63"/>
      <c r="I89" s="63"/>
    </row>
    <row r="90" spans="1:9" x14ac:dyDescent="0.2">
      <c r="A90" s="63"/>
      <c r="B90" s="63"/>
      <c r="C90" s="63"/>
      <c r="D90" s="63"/>
      <c r="E90" s="11"/>
      <c r="G90" s="11"/>
      <c r="H90" s="63"/>
      <c r="I90" s="63"/>
    </row>
    <row r="91" spans="1:9" x14ac:dyDescent="0.2">
      <c r="A91" s="63" t="s">
        <v>1084</v>
      </c>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64"/>
      <c r="B94" s="63"/>
      <c r="C94" s="63"/>
      <c r="D94" s="63"/>
      <c r="E94" s="11"/>
      <c r="G94" s="11"/>
      <c r="H94" s="63"/>
      <c r="I94" s="63"/>
    </row>
    <row r="95" spans="1:9" x14ac:dyDescent="0.2">
      <c r="A95" s="63"/>
      <c r="B95" s="63"/>
      <c r="C95" s="63"/>
      <c r="D95" s="63"/>
      <c r="E95" s="11"/>
      <c r="G95" s="11"/>
      <c r="H95" s="63"/>
      <c r="I95" s="63"/>
    </row>
    <row r="96" spans="1:9" x14ac:dyDescent="0.2">
      <c r="A96" s="64"/>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3"/>
      <c r="B100" s="63"/>
      <c r="C100" s="63"/>
      <c r="D100" s="63"/>
      <c r="E100" s="11"/>
      <c r="G100" s="11"/>
      <c r="H100" s="63"/>
      <c r="I100" s="63"/>
    </row>
    <row r="101" spans="1:9" x14ac:dyDescent="0.2">
      <c r="A101" s="63"/>
      <c r="B101" s="63"/>
      <c r="C101" s="63"/>
      <c r="D101" s="63"/>
      <c r="E101" s="11"/>
      <c r="G101" s="11"/>
      <c r="H101" s="63"/>
      <c r="I101" s="63"/>
    </row>
  </sheetData>
  <mergeCells count="4">
    <mergeCell ref="A1:G1"/>
    <mergeCell ref="A45:B45"/>
    <mergeCell ref="A46:B46"/>
    <mergeCell ref="A47:B47"/>
  </mergeCells>
  <conditionalFormatting sqref="F2:F3">
    <cfRule type="cellIs" dxfId="100" priority="2" stopIfTrue="1" operator="between">
      <formula>0.009</formula>
      <formula>-0.009</formula>
    </cfRule>
  </conditionalFormatting>
  <conditionalFormatting sqref="F5:F65536">
    <cfRule type="cellIs" dxfId="9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9"/>
  <sheetViews>
    <sheetView workbookViewId="0">
      <selection sqref="A1:G1"/>
    </sheetView>
  </sheetViews>
  <sheetFormatPr defaultColWidth="9.109375" defaultRowHeight="10.199999999999999" x14ac:dyDescent="0.2"/>
  <cols>
    <col min="1" max="1" width="38.6640625" style="7" bestFit="1" customWidth="1"/>
    <col min="2" max="2" width="54.33203125" style="7" bestFit="1" customWidth="1"/>
    <col min="3" max="3" width="24.6640625" style="7" bestFit="1" customWidth="1"/>
    <col min="4" max="4" width="15.33203125" style="7" bestFit="1" customWidth="1"/>
    <col min="5" max="5" width="26.44140625" style="10" customWidth="1"/>
    <col min="6" max="6" width="13.5546875" style="11" bestFit="1" customWidth="1"/>
    <col min="7" max="7" width="4.5546875" style="10" bestFit="1" customWidth="1"/>
    <col min="8" max="16384" width="9.109375" style="7"/>
  </cols>
  <sheetData>
    <row r="1" spans="1:7" s="1" customFormat="1" ht="13.8" x14ac:dyDescent="0.2">
      <c r="A1" s="105" t="s">
        <v>1474</v>
      </c>
      <c r="B1" s="106"/>
      <c r="C1" s="106"/>
      <c r="D1" s="106"/>
      <c r="E1" s="106"/>
      <c r="F1" s="106"/>
      <c r="G1" s="106"/>
    </row>
    <row r="2" spans="1:7" s="1" customFormat="1" ht="11.4" x14ac:dyDescent="0.2">
      <c r="E2" s="5"/>
      <c r="F2" s="9"/>
      <c r="G2" s="10"/>
    </row>
    <row r="3" spans="1:7" s="1" customFormat="1" ht="12" x14ac:dyDescent="0.2">
      <c r="A3" s="8" t="s">
        <v>7</v>
      </c>
      <c r="B3" s="2"/>
      <c r="C3" s="3"/>
      <c r="D3" s="3"/>
      <c r="E3" s="4"/>
      <c r="F3" s="9"/>
      <c r="G3" s="10"/>
    </row>
    <row r="4" spans="1:7" s="1" customFormat="1" ht="20.399999999999999" x14ac:dyDescent="0.2">
      <c r="A4" s="6" t="s">
        <v>2</v>
      </c>
      <c r="B4" s="6" t="s">
        <v>0</v>
      </c>
      <c r="C4" s="13" t="s">
        <v>1124</v>
      </c>
      <c r="D4" s="13" t="s">
        <v>1</v>
      </c>
      <c r="E4" s="52" t="s">
        <v>6</v>
      </c>
      <c r="F4" s="12" t="s">
        <v>3</v>
      </c>
      <c r="G4" s="12" t="s">
        <v>5</v>
      </c>
    </row>
    <row r="5" spans="1:7" x14ac:dyDescent="0.2">
      <c r="A5" s="16" t="s">
        <v>20</v>
      </c>
      <c r="B5" s="17"/>
      <c r="C5" s="17"/>
      <c r="D5" s="17"/>
      <c r="E5" s="18"/>
      <c r="F5" s="19"/>
      <c r="G5" s="18"/>
    </row>
    <row r="6" spans="1:7" x14ac:dyDescent="0.2">
      <c r="A6" s="20" t="s">
        <v>21</v>
      </c>
      <c r="B6" s="21"/>
      <c r="C6" s="21"/>
      <c r="D6" s="21"/>
      <c r="E6" s="22"/>
      <c r="F6" s="23"/>
      <c r="G6" s="22"/>
    </row>
    <row r="7" spans="1:7" x14ac:dyDescent="0.2">
      <c r="A7" s="21" t="s">
        <v>26</v>
      </c>
      <c r="B7" s="21" t="s">
        <v>25</v>
      </c>
      <c r="C7" s="21" t="s">
        <v>27</v>
      </c>
      <c r="D7" s="24">
        <v>2627</v>
      </c>
      <c r="E7" s="22">
        <v>2820.334065</v>
      </c>
      <c r="F7" s="23">
        <v>7.1817738311211796</v>
      </c>
      <c r="G7" s="22">
        <v>8.2303999999999995</v>
      </c>
    </row>
    <row r="8" spans="1:7" x14ac:dyDescent="0.2">
      <c r="A8" s="21" t="s">
        <v>1475</v>
      </c>
      <c r="B8" s="21" t="s">
        <v>1476</v>
      </c>
      <c r="C8" s="21" t="s">
        <v>1380</v>
      </c>
      <c r="D8" s="24">
        <v>2500</v>
      </c>
      <c r="E8" s="22">
        <v>2673.4934932000001</v>
      </c>
      <c r="F8" s="23">
        <v>6.8078550854706998</v>
      </c>
      <c r="G8" s="22">
        <v>6.43</v>
      </c>
    </row>
    <row r="9" spans="1:7" x14ac:dyDescent="0.2">
      <c r="A9" s="21" t="s">
        <v>1477</v>
      </c>
      <c r="B9" s="21" t="s">
        <v>1478</v>
      </c>
      <c r="C9" s="21" t="s">
        <v>68</v>
      </c>
      <c r="D9" s="24">
        <v>2500</v>
      </c>
      <c r="E9" s="22">
        <v>2664.9027397</v>
      </c>
      <c r="F9" s="23">
        <v>6.7859793617961301</v>
      </c>
      <c r="G9" s="22">
        <v>6.4497999999999998</v>
      </c>
    </row>
    <row r="10" spans="1:7" x14ac:dyDescent="0.2">
      <c r="A10" s="21" t="s">
        <v>1479</v>
      </c>
      <c r="B10" s="21" t="s">
        <v>1480</v>
      </c>
      <c r="C10" s="21" t="s">
        <v>68</v>
      </c>
      <c r="D10" s="24">
        <v>2500</v>
      </c>
      <c r="E10" s="22">
        <v>2664.2662670999998</v>
      </c>
      <c r="F10" s="23">
        <v>6.7843586310041202</v>
      </c>
      <c r="G10" s="22">
        <v>6.1501000000000001</v>
      </c>
    </row>
    <row r="11" spans="1:7" x14ac:dyDescent="0.2">
      <c r="A11" s="21" t="s">
        <v>1372</v>
      </c>
      <c r="B11" s="21" t="s">
        <v>1373</v>
      </c>
      <c r="C11" s="21" t="s">
        <v>22</v>
      </c>
      <c r="D11" s="24">
        <v>250</v>
      </c>
      <c r="E11" s="22">
        <v>2615.5765068000001</v>
      </c>
      <c r="F11" s="23">
        <v>6.6603737276887403</v>
      </c>
      <c r="G11" s="22">
        <v>6.6851000000000003</v>
      </c>
    </row>
    <row r="12" spans="1:7" x14ac:dyDescent="0.2">
      <c r="A12" s="21" t="s">
        <v>1481</v>
      </c>
      <c r="B12" s="21" t="s">
        <v>1482</v>
      </c>
      <c r="C12" s="21" t="s">
        <v>22</v>
      </c>
      <c r="D12" s="24">
        <v>2500</v>
      </c>
      <c r="E12" s="22">
        <v>2586.0925685000002</v>
      </c>
      <c r="F12" s="23">
        <v>6.5852950413908697</v>
      </c>
      <c r="G12" s="22">
        <v>6.7999000000000001</v>
      </c>
    </row>
    <row r="13" spans="1:7" x14ac:dyDescent="0.2">
      <c r="A13" s="21" t="s">
        <v>1433</v>
      </c>
      <c r="B13" s="21" t="s">
        <v>1434</v>
      </c>
      <c r="C13" s="21" t="s">
        <v>22</v>
      </c>
      <c r="D13" s="24">
        <v>2500</v>
      </c>
      <c r="E13" s="22">
        <v>2572.3774315000001</v>
      </c>
      <c r="F13" s="23">
        <v>6.5503704509959899</v>
      </c>
      <c r="G13" s="22">
        <v>6.75</v>
      </c>
    </row>
    <row r="14" spans="1:7" x14ac:dyDescent="0.2">
      <c r="A14" s="21" t="s">
        <v>1483</v>
      </c>
      <c r="B14" s="21" t="s">
        <v>1484</v>
      </c>
      <c r="C14" s="21" t="s">
        <v>22</v>
      </c>
      <c r="D14" s="24">
        <v>250</v>
      </c>
      <c r="E14" s="22">
        <v>2540.5835274000001</v>
      </c>
      <c r="F14" s="23">
        <v>6.4694096062194104</v>
      </c>
      <c r="G14" s="22">
        <v>6.8487</v>
      </c>
    </row>
    <row r="15" spans="1:7" x14ac:dyDescent="0.2">
      <c r="A15" s="21" t="s">
        <v>1485</v>
      </c>
      <c r="B15" s="21" t="s">
        <v>1486</v>
      </c>
      <c r="C15" s="21" t="s">
        <v>22</v>
      </c>
      <c r="D15" s="24">
        <v>250</v>
      </c>
      <c r="E15" s="22">
        <v>2502.4228767</v>
      </c>
      <c r="F15" s="23">
        <v>6.3722363082130196</v>
      </c>
      <c r="G15" s="22">
        <v>7.1349999999999998</v>
      </c>
    </row>
    <row r="16" spans="1:7" x14ac:dyDescent="0.2">
      <c r="A16" s="21" t="s">
        <v>74</v>
      </c>
      <c r="B16" s="21" t="s">
        <v>73</v>
      </c>
      <c r="C16" s="21" t="s">
        <v>22</v>
      </c>
      <c r="D16" s="24">
        <v>2485</v>
      </c>
      <c r="E16" s="22">
        <v>2488.0015395999999</v>
      </c>
      <c r="F16" s="23">
        <v>6.3355134310617496</v>
      </c>
      <c r="G16" s="22">
        <v>7.3920500000000002</v>
      </c>
    </row>
    <row r="17" spans="1:9" x14ac:dyDescent="0.2">
      <c r="A17" s="21" t="s">
        <v>70</v>
      </c>
      <c r="B17" s="21" t="s">
        <v>69</v>
      </c>
      <c r="C17" s="21" t="s">
        <v>22</v>
      </c>
      <c r="D17" s="24">
        <v>2000</v>
      </c>
      <c r="E17" s="22">
        <v>2032.4984932</v>
      </c>
      <c r="F17" s="23">
        <v>5.1756083335670304</v>
      </c>
      <c r="G17" s="22">
        <v>7.5580999999999996</v>
      </c>
    </row>
    <row r="18" spans="1:9" x14ac:dyDescent="0.2">
      <c r="A18" s="21" t="s">
        <v>29</v>
      </c>
      <c r="B18" s="21" t="s">
        <v>28</v>
      </c>
      <c r="C18" s="21" t="s">
        <v>27</v>
      </c>
      <c r="D18" s="24">
        <v>1660</v>
      </c>
      <c r="E18" s="22">
        <v>1776.73784</v>
      </c>
      <c r="F18" s="23">
        <v>4.5243325896837598</v>
      </c>
      <c r="G18" s="22">
        <v>8.1828000000000003</v>
      </c>
    </row>
    <row r="19" spans="1:9" x14ac:dyDescent="0.2">
      <c r="A19" s="21" t="s">
        <v>76</v>
      </c>
      <c r="B19" s="21" t="s">
        <v>75</v>
      </c>
      <c r="C19" s="21" t="s">
        <v>22</v>
      </c>
      <c r="D19" s="24">
        <v>1000</v>
      </c>
      <c r="E19" s="22">
        <v>1053.1905205</v>
      </c>
      <c r="F19" s="23">
        <v>2.6818724112073502</v>
      </c>
      <c r="G19" s="22">
        <v>7.7</v>
      </c>
    </row>
    <row r="20" spans="1:9" x14ac:dyDescent="0.2">
      <c r="A20" s="20" t="s">
        <v>30</v>
      </c>
      <c r="B20" s="20"/>
      <c r="C20" s="20"/>
      <c r="D20" s="20"/>
      <c r="E20" s="25">
        <f>SUM(E6:E19)</f>
        <v>30990.477869200004</v>
      </c>
      <c r="F20" s="26">
        <f>SUM(F6:F19)</f>
        <v>78.914978809420063</v>
      </c>
      <c r="G20" s="25"/>
      <c r="H20" s="14"/>
      <c r="I20" s="14"/>
    </row>
    <row r="21" spans="1:9" x14ac:dyDescent="0.2">
      <c r="A21" s="21"/>
      <c r="B21" s="21"/>
      <c r="C21" s="21"/>
      <c r="D21" s="21"/>
      <c r="E21" s="22"/>
      <c r="F21" s="23"/>
      <c r="G21" s="22"/>
    </row>
    <row r="22" spans="1:9" x14ac:dyDescent="0.2">
      <c r="A22" s="20" t="s">
        <v>39</v>
      </c>
      <c r="B22" s="21"/>
      <c r="C22" s="21"/>
      <c r="D22" s="21"/>
      <c r="E22" s="22"/>
      <c r="F22" s="23"/>
      <c r="G22" s="22"/>
    </row>
    <row r="23" spans="1:9" x14ac:dyDescent="0.2">
      <c r="A23" s="21" t="s">
        <v>1346</v>
      </c>
      <c r="B23" s="21" t="s">
        <v>1347</v>
      </c>
      <c r="C23" s="21" t="s">
        <v>40</v>
      </c>
      <c r="D23" s="24">
        <v>2500000</v>
      </c>
      <c r="E23" s="22">
        <v>2559.9724999999999</v>
      </c>
      <c r="F23" s="23">
        <v>6.51878220280613</v>
      </c>
      <c r="G23" s="22">
        <v>7.0780004449999998</v>
      </c>
    </row>
    <row r="24" spans="1:9" x14ac:dyDescent="0.2">
      <c r="A24" s="21" t="s">
        <v>78</v>
      </c>
      <c r="B24" s="21" t="s">
        <v>77</v>
      </c>
      <c r="C24" s="21" t="s">
        <v>40</v>
      </c>
      <c r="D24" s="24">
        <v>2500000</v>
      </c>
      <c r="E24" s="22">
        <v>2534.5949999999998</v>
      </c>
      <c r="F24" s="23">
        <v>6.4541602604408403</v>
      </c>
      <c r="G24" s="22">
        <v>7.5175884999999996</v>
      </c>
    </row>
    <row r="25" spans="1:9" x14ac:dyDescent="0.2">
      <c r="A25" s="21" t="s">
        <v>1487</v>
      </c>
      <c r="B25" s="21" t="s">
        <v>1488</v>
      </c>
      <c r="C25" s="21" t="s">
        <v>40</v>
      </c>
      <c r="D25" s="24">
        <v>1500000</v>
      </c>
      <c r="E25" s="22">
        <v>1525.4381667</v>
      </c>
      <c r="F25" s="23">
        <v>3.8844164039126099</v>
      </c>
      <c r="G25" s="22">
        <v>5.836873905</v>
      </c>
    </row>
    <row r="26" spans="1:9" x14ac:dyDescent="0.2">
      <c r="A26" s="21" t="s">
        <v>1489</v>
      </c>
      <c r="B26" s="21" t="s">
        <v>1490</v>
      </c>
      <c r="C26" s="21" t="s">
        <v>40</v>
      </c>
      <c r="D26" s="24">
        <v>1000000</v>
      </c>
      <c r="E26" s="22">
        <v>1045.2726666999999</v>
      </c>
      <c r="F26" s="23">
        <v>2.6617101772631</v>
      </c>
      <c r="G26" s="22">
        <v>6.2497004900000004</v>
      </c>
    </row>
    <row r="27" spans="1:9" x14ac:dyDescent="0.2">
      <c r="A27" s="21" t="s">
        <v>1350</v>
      </c>
      <c r="B27" s="21" t="s">
        <v>1351</v>
      </c>
      <c r="C27" s="21" t="s">
        <v>40</v>
      </c>
      <c r="D27" s="24">
        <v>400000</v>
      </c>
      <c r="E27" s="22">
        <v>411.43266670000003</v>
      </c>
      <c r="F27" s="23">
        <v>1.0476831080556599</v>
      </c>
      <c r="G27" s="22">
        <v>6.3582700449972398</v>
      </c>
    </row>
    <row r="28" spans="1:9" x14ac:dyDescent="0.2">
      <c r="A28" s="20" t="s">
        <v>30</v>
      </c>
      <c r="B28" s="20"/>
      <c r="C28" s="20"/>
      <c r="D28" s="20"/>
      <c r="E28" s="25">
        <f>SUM(E23:E27)</f>
        <v>8076.7110000999983</v>
      </c>
      <c r="F28" s="26">
        <f>SUM(F23:F27)</f>
        <v>20.56675215247834</v>
      </c>
      <c r="G28" s="25"/>
      <c r="H28" s="14"/>
      <c r="I28" s="14"/>
    </row>
    <row r="29" spans="1:9" x14ac:dyDescent="0.2">
      <c r="A29" s="21"/>
      <c r="B29" s="21"/>
      <c r="C29" s="21"/>
      <c r="D29" s="21"/>
      <c r="E29" s="22"/>
      <c r="F29" s="23"/>
      <c r="G29" s="22"/>
    </row>
    <row r="30" spans="1:9" x14ac:dyDescent="0.2">
      <c r="A30" s="20" t="s">
        <v>1207</v>
      </c>
      <c r="B30" s="21"/>
      <c r="C30" s="21"/>
      <c r="D30" s="21"/>
      <c r="E30" s="22"/>
      <c r="F30" s="23"/>
      <c r="G30" s="22"/>
    </row>
    <row r="31" spans="1:9" x14ac:dyDescent="0.2">
      <c r="A31" s="21" t="s">
        <v>1208</v>
      </c>
      <c r="B31" s="21" t="s">
        <v>1209</v>
      </c>
      <c r="C31" s="21" t="s">
        <v>1210</v>
      </c>
      <c r="D31" s="24">
        <v>681.13800000000003</v>
      </c>
      <c r="E31" s="22">
        <v>78.697269800000001</v>
      </c>
      <c r="F31" s="23">
        <v>0.20039682527123701</v>
      </c>
      <c r="G31" s="22">
        <v>5.49</v>
      </c>
    </row>
    <row r="32" spans="1:9" x14ac:dyDescent="0.2">
      <c r="A32" s="20" t="s">
        <v>30</v>
      </c>
      <c r="B32" s="20"/>
      <c r="C32" s="20"/>
      <c r="D32" s="20"/>
      <c r="E32" s="25">
        <f>SUM(E31:E31)</f>
        <v>78.697269800000001</v>
      </c>
      <c r="F32" s="26">
        <f>SUM(F31:F31)</f>
        <v>0.20039682527123701</v>
      </c>
      <c r="G32" s="25"/>
      <c r="H32" s="14"/>
      <c r="I32" s="14"/>
    </row>
    <row r="33" spans="1:9" x14ac:dyDescent="0.2">
      <c r="A33" s="21"/>
      <c r="B33" s="21"/>
      <c r="C33" s="21"/>
      <c r="D33" s="21"/>
      <c r="E33" s="22"/>
      <c r="F33" s="23"/>
      <c r="G33" s="22"/>
    </row>
    <row r="34" spans="1:9" x14ac:dyDescent="0.2">
      <c r="A34" s="20" t="s">
        <v>42</v>
      </c>
      <c r="B34" s="20"/>
      <c r="C34" s="20"/>
      <c r="D34" s="20"/>
      <c r="E34" s="25">
        <f>E20+E28+E32</f>
        <v>39145.886139100003</v>
      </c>
      <c r="F34" s="26">
        <f>F20+F28+F32</f>
        <v>99.682127787169648</v>
      </c>
      <c r="G34" s="25"/>
      <c r="H34" s="14"/>
      <c r="I34" s="14"/>
    </row>
    <row r="35" spans="1:9" x14ac:dyDescent="0.2">
      <c r="A35" s="20"/>
      <c r="B35" s="20"/>
      <c r="C35" s="20"/>
      <c r="D35" s="20"/>
      <c r="E35" s="25"/>
      <c r="F35" s="26"/>
      <c r="G35" s="25"/>
      <c r="H35" s="14"/>
      <c r="I35" s="14"/>
    </row>
    <row r="36" spans="1:9" x14ac:dyDescent="0.2">
      <c r="A36" s="20" t="s">
        <v>301</v>
      </c>
      <c r="B36" s="20"/>
      <c r="C36" s="20"/>
      <c r="D36" s="20"/>
      <c r="E36" s="25">
        <v>4.2339404750000007</v>
      </c>
      <c r="F36" s="26">
        <v>0.01</v>
      </c>
      <c r="G36" s="25"/>
      <c r="H36" s="14"/>
      <c r="I36" s="14"/>
    </row>
    <row r="37" spans="1:9" x14ac:dyDescent="0.2">
      <c r="A37" s="20"/>
      <c r="B37" s="20"/>
      <c r="C37" s="20"/>
      <c r="D37" s="20"/>
      <c r="E37" s="25"/>
      <c r="F37" s="26"/>
      <c r="G37" s="25"/>
      <c r="H37" s="14"/>
      <c r="I37" s="14"/>
    </row>
    <row r="38" spans="1:9" x14ac:dyDescent="0.2">
      <c r="A38" s="20" t="s">
        <v>44</v>
      </c>
      <c r="B38" s="20"/>
      <c r="C38" s="20"/>
      <c r="D38" s="20"/>
      <c r="E38" s="25">
        <f>E40-(E20+E28+E32+E36)</f>
        <v>120.59675612499268</v>
      </c>
      <c r="F38" s="26">
        <f>F40-(F20+F28+F32+F36)</f>
        <v>0.30787221283034683</v>
      </c>
      <c r="G38" s="25"/>
      <c r="H38" s="14"/>
      <c r="I38" s="14"/>
    </row>
    <row r="39" spans="1:9" x14ac:dyDescent="0.2">
      <c r="A39" s="20"/>
      <c r="B39" s="20"/>
      <c r="C39" s="20"/>
      <c r="D39" s="20"/>
      <c r="E39" s="25"/>
      <c r="F39" s="26"/>
      <c r="G39" s="25"/>
      <c r="H39" s="14"/>
      <c r="I39" s="14"/>
    </row>
    <row r="40" spans="1:9" x14ac:dyDescent="0.2">
      <c r="A40" s="27" t="s">
        <v>43</v>
      </c>
      <c r="B40" s="27"/>
      <c r="C40" s="27"/>
      <c r="D40" s="27"/>
      <c r="E40" s="28">
        <v>39270.716835699997</v>
      </c>
      <c r="F40" s="29">
        <v>100</v>
      </c>
      <c r="G40" s="28"/>
      <c r="H40" s="14"/>
      <c r="I40" s="14"/>
    </row>
    <row r="42" spans="1:9" x14ac:dyDescent="0.2">
      <c r="A42" s="71" t="s">
        <v>1356</v>
      </c>
      <c r="B42" s="71"/>
      <c r="C42" s="71"/>
      <c r="D42" s="71"/>
      <c r="E42" s="72"/>
      <c r="F42" s="72"/>
      <c r="G42" s="72"/>
    </row>
    <row r="43" spans="1:9" x14ac:dyDescent="0.2">
      <c r="A43" s="73"/>
      <c r="B43" s="73"/>
      <c r="C43" s="73"/>
      <c r="D43" s="73"/>
      <c r="E43" s="26"/>
      <c r="F43" s="26"/>
      <c r="G43" s="26"/>
    </row>
    <row r="44" spans="1:9" x14ac:dyDescent="0.2">
      <c r="A44" s="74" t="s">
        <v>1357</v>
      </c>
      <c r="B44" s="75"/>
      <c r="C44" s="75"/>
      <c r="D44" s="73"/>
      <c r="E44" s="76" t="s">
        <v>1358</v>
      </c>
      <c r="F44" s="74" t="s">
        <v>3</v>
      </c>
      <c r="G44" s="26"/>
    </row>
    <row r="45" spans="1:9" x14ac:dyDescent="0.2">
      <c r="A45" s="75" t="s">
        <v>1359</v>
      </c>
      <c r="B45" s="75"/>
      <c r="C45" s="75"/>
      <c r="D45" s="75"/>
      <c r="E45" s="23">
        <v>2500</v>
      </c>
      <c r="F45" s="23">
        <f>E45/$E$40*100</f>
        <v>6.3660666304092377</v>
      </c>
      <c r="G45" s="23"/>
    </row>
    <row r="46" spans="1:9" x14ac:dyDescent="0.2">
      <c r="A46" s="75" t="s">
        <v>1359</v>
      </c>
      <c r="B46" s="75"/>
      <c r="C46" s="75"/>
      <c r="D46" s="75"/>
      <c r="E46" s="23">
        <v>2500</v>
      </c>
      <c r="F46" s="23">
        <f t="shared" ref="F46:F52" si="0">E46/$E$40*100</f>
        <v>6.3660666304092377</v>
      </c>
      <c r="G46" s="23"/>
    </row>
    <row r="47" spans="1:9" x14ac:dyDescent="0.2">
      <c r="A47" s="75" t="s">
        <v>1415</v>
      </c>
      <c r="B47" s="75"/>
      <c r="C47" s="75"/>
      <c r="D47" s="75"/>
      <c r="E47" s="23">
        <v>2500</v>
      </c>
      <c r="F47" s="23">
        <f t="shared" si="0"/>
        <v>6.3660666304092377</v>
      </c>
      <c r="G47" s="23"/>
    </row>
    <row r="48" spans="1:9" x14ac:dyDescent="0.2">
      <c r="A48" s="75" t="s">
        <v>1360</v>
      </c>
      <c r="B48" s="75"/>
      <c r="C48" s="75"/>
      <c r="D48" s="75"/>
      <c r="E48" s="23">
        <v>2500</v>
      </c>
      <c r="F48" s="23">
        <f t="shared" si="0"/>
        <v>6.3660666304092377</v>
      </c>
      <c r="G48" s="23"/>
    </row>
    <row r="49" spans="1:7" x14ac:dyDescent="0.2">
      <c r="A49" s="75" t="s">
        <v>1359</v>
      </c>
      <c r="B49" s="75"/>
      <c r="C49" s="75"/>
      <c r="D49" s="75"/>
      <c r="E49" s="23">
        <v>2000</v>
      </c>
      <c r="F49" s="23">
        <f t="shared" si="0"/>
        <v>5.0928533043273907</v>
      </c>
      <c r="G49" s="23"/>
    </row>
    <row r="50" spans="1:7" x14ac:dyDescent="0.2">
      <c r="A50" s="75" t="s">
        <v>1360</v>
      </c>
      <c r="B50" s="75"/>
      <c r="C50" s="75"/>
      <c r="D50" s="75"/>
      <c r="E50" s="23">
        <v>1500</v>
      </c>
      <c r="F50" s="23">
        <f t="shared" si="0"/>
        <v>3.8196399782455428</v>
      </c>
      <c r="G50" s="23"/>
    </row>
    <row r="51" spans="1:7" x14ac:dyDescent="0.2">
      <c r="A51" s="75" t="s">
        <v>1415</v>
      </c>
      <c r="B51" s="75"/>
      <c r="C51" s="75"/>
      <c r="D51" s="75"/>
      <c r="E51" s="23">
        <v>1000</v>
      </c>
      <c r="F51" s="23">
        <f t="shared" si="0"/>
        <v>2.5464266521636953</v>
      </c>
      <c r="G51" s="23"/>
    </row>
    <row r="52" spans="1:7" x14ac:dyDescent="0.2">
      <c r="A52" s="75" t="s">
        <v>1359</v>
      </c>
      <c r="B52" s="75"/>
      <c r="C52" s="75"/>
      <c r="D52" s="75"/>
      <c r="E52" s="23">
        <v>500</v>
      </c>
      <c r="F52" s="23">
        <f t="shared" si="0"/>
        <v>1.2732133260818477</v>
      </c>
      <c r="G52" s="23"/>
    </row>
    <row r="53" spans="1:7" x14ac:dyDescent="0.2">
      <c r="A53" s="79" t="s">
        <v>1361</v>
      </c>
      <c r="B53" s="80"/>
      <c r="C53" s="80"/>
      <c r="D53" s="79"/>
      <c r="E53" s="81">
        <f>SUM(E45:E52)</f>
        <v>15000</v>
      </c>
      <c r="F53" s="81">
        <f>SUM(F45:F52)</f>
        <v>38.196399782455423</v>
      </c>
      <c r="G53" s="29"/>
    </row>
    <row r="57" spans="1:7" x14ac:dyDescent="0.2">
      <c r="A57" s="14" t="s">
        <v>46</v>
      </c>
    </row>
    <row r="58" spans="1:7" x14ac:dyDescent="0.2">
      <c r="A58" s="14" t="s">
        <v>1211</v>
      </c>
    </row>
    <row r="59" spans="1:7" x14ac:dyDescent="0.2">
      <c r="A59" s="14" t="s">
        <v>1362</v>
      </c>
    </row>
    <row r="60" spans="1:7" x14ac:dyDescent="0.2">
      <c r="A60" s="14"/>
    </row>
    <row r="61" spans="1:7" ht="33.75" customHeight="1" x14ac:dyDescent="0.2">
      <c r="A61" s="109" t="s">
        <v>1363</v>
      </c>
      <c r="B61" s="109"/>
      <c r="C61" s="109"/>
      <c r="D61" s="109"/>
      <c r="E61" s="109"/>
      <c r="F61" s="109"/>
      <c r="G61" s="109"/>
    </row>
    <row r="63" spans="1:7" x14ac:dyDescent="0.2">
      <c r="A63" s="14" t="s">
        <v>47</v>
      </c>
    </row>
    <row r="64" spans="1:7" x14ac:dyDescent="0.2">
      <c r="A64" s="14" t="s">
        <v>48</v>
      </c>
    </row>
    <row r="65" spans="1:4" x14ac:dyDescent="0.2">
      <c r="A65" s="14" t="s">
        <v>49</v>
      </c>
      <c r="B65" s="14"/>
      <c r="C65" s="30" t="s">
        <v>51</v>
      </c>
      <c r="D65" s="14" t="s">
        <v>50</v>
      </c>
    </row>
    <row r="66" spans="1:4" x14ac:dyDescent="0.2">
      <c r="A66" s="7" t="s">
        <v>52</v>
      </c>
      <c r="C66" s="31">
        <v>10.308199999999999</v>
      </c>
      <c r="D66" s="31">
        <v>10.6166</v>
      </c>
    </row>
    <row r="67" spans="1:4" x14ac:dyDescent="0.2">
      <c r="A67" s="7" t="s">
        <v>53</v>
      </c>
      <c r="C67" s="31">
        <v>10.308199999999999</v>
      </c>
      <c r="D67" s="31">
        <v>10.414899999999999</v>
      </c>
    </row>
    <row r="68" spans="1:4" x14ac:dyDescent="0.2">
      <c r="A68" s="7" t="s">
        <v>54</v>
      </c>
      <c r="C68" s="31">
        <v>10.328900000000001</v>
      </c>
      <c r="D68" s="31">
        <v>10.6675</v>
      </c>
    </row>
    <row r="69" spans="1:4" x14ac:dyDescent="0.2">
      <c r="A69" s="7" t="s">
        <v>55</v>
      </c>
      <c r="C69" s="31">
        <v>10.328900000000001</v>
      </c>
      <c r="D69" s="31">
        <v>10.455500000000001</v>
      </c>
    </row>
    <row r="71" spans="1:4" x14ac:dyDescent="0.2">
      <c r="A71" s="14" t="s">
        <v>56</v>
      </c>
    </row>
    <row r="72" spans="1:4" x14ac:dyDescent="0.2">
      <c r="A72" s="107" t="s">
        <v>57</v>
      </c>
      <c r="B72" s="108"/>
      <c r="C72" s="32" t="s">
        <v>58</v>
      </c>
    </row>
    <row r="73" spans="1:4" x14ac:dyDescent="0.2">
      <c r="A73" s="103" t="s">
        <v>53</v>
      </c>
      <c r="B73" s="104"/>
      <c r="C73" s="33">
        <v>0.2</v>
      </c>
    </row>
    <row r="74" spans="1:4" x14ac:dyDescent="0.2">
      <c r="A74" s="103" t="s">
        <v>55</v>
      </c>
      <c r="B74" s="104"/>
      <c r="C74" s="33">
        <v>0.21</v>
      </c>
    </row>
    <row r="75" spans="1:4" x14ac:dyDescent="0.2">
      <c r="A75" s="7" t="s">
        <v>59</v>
      </c>
    </row>
    <row r="76" spans="1:4" x14ac:dyDescent="0.2">
      <c r="A76" s="7" t="s">
        <v>60</v>
      </c>
    </row>
    <row r="78" spans="1:4" x14ac:dyDescent="0.2">
      <c r="A78" s="62" t="s">
        <v>1364</v>
      </c>
    </row>
    <row r="79" spans="1:4" x14ac:dyDescent="0.2">
      <c r="A79" s="62"/>
    </row>
    <row r="80" spans="1:4" x14ac:dyDescent="0.2">
      <c r="A80" s="63" t="s">
        <v>1491</v>
      </c>
    </row>
    <row r="81" spans="1:9" x14ac:dyDescent="0.2">
      <c r="A81" s="63" t="s">
        <v>1492</v>
      </c>
    </row>
    <row r="82" spans="1:9" x14ac:dyDescent="0.2">
      <c r="A82" s="63"/>
    </row>
    <row r="83" spans="1:9" x14ac:dyDescent="0.2">
      <c r="A83" s="14" t="s">
        <v>380</v>
      </c>
      <c r="D83" s="34">
        <v>1.7243221755693301</v>
      </c>
      <c r="E83" s="10" t="s">
        <v>61</v>
      </c>
    </row>
    <row r="85" spans="1:9" x14ac:dyDescent="0.2">
      <c r="A85" s="14" t="s">
        <v>381</v>
      </c>
      <c r="D85" s="30" t="s">
        <v>63</v>
      </c>
    </row>
    <row r="87" spans="1:9" x14ac:dyDescent="0.2">
      <c r="A87" s="62" t="s">
        <v>1095</v>
      </c>
      <c r="B87" s="63"/>
      <c r="C87" s="63"/>
      <c r="D87" s="63"/>
      <c r="E87" s="11"/>
      <c r="G87" s="11"/>
      <c r="H87" s="63"/>
      <c r="I87" s="63"/>
    </row>
    <row r="88" spans="1:9" x14ac:dyDescent="0.2">
      <c r="A88" s="63"/>
      <c r="B88" s="63"/>
      <c r="C88" s="63"/>
      <c r="D88" s="63"/>
      <c r="E88" s="11"/>
      <c r="G88" s="11"/>
      <c r="H88" s="63"/>
      <c r="I88" s="63"/>
    </row>
    <row r="89" spans="1:9" x14ac:dyDescent="0.2">
      <c r="A89" s="62" t="s">
        <v>1080</v>
      </c>
      <c r="B89" s="63"/>
      <c r="C89" s="63"/>
      <c r="D89" s="63"/>
      <c r="E89" s="11"/>
      <c r="G89" s="11"/>
      <c r="H89" s="63"/>
      <c r="I89" s="63"/>
    </row>
    <row r="90" spans="1:9" x14ac:dyDescent="0.2">
      <c r="A90" s="64"/>
      <c r="B90" s="63"/>
      <c r="C90" s="63"/>
      <c r="D90" s="63"/>
      <c r="E90" s="11"/>
      <c r="G90" s="11"/>
      <c r="H90" s="63"/>
      <c r="I90" s="63"/>
    </row>
    <row r="91" spans="1:9" x14ac:dyDescent="0.2">
      <c r="A91" s="63"/>
      <c r="B91" s="63"/>
      <c r="C91" s="63"/>
      <c r="D91" s="63"/>
      <c r="E91" s="11"/>
      <c r="G91" s="11"/>
      <c r="H91" s="63"/>
      <c r="I91" s="63"/>
    </row>
    <row r="92" spans="1:9" x14ac:dyDescent="0.2">
      <c r="A92" s="63"/>
      <c r="B92" s="63"/>
      <c r="C92" s="63"/>
      <c r="D92" s="63"/>
      <c r="E92" s="11"/>
      <c r="G92" s="11"/>
      <c r="H92" s="63"/>
      <c r="I92" s="63"/>
    </row>
    <row r="93" spans="1:9" x14ac:dyDescent="0.2">
      <c r="A93" s="63"/>
      <c r="B93" s="63"/>
      <c r="C93" s="63"/>
      <c r="D93" s="63"/>
      <c r="E93" s="11"/>
      <c r="G93" s="11"/>
      <c r="H93" s="63"/>
      <c r="I93" s="63"/>
    </row>
    <row r="94" spans="1:9" x14ac:dyDescent="0.2">
      <c r="A94" s="63"/>
      <c r="B94" s="63"/>
      <c r="C94" s="63"/>
      <c r="D94" s="63"/>
      <c r="E94" s="11"/>
      <c r="G94" s="11"/>
      <c r="H94" s="63"/>
      <c r="I94" s="63"/>
    </row>
    <row r="95" spans="1:9" x14ac:dyDescent="0.2">
      <c r="A95" s="63"/>
      <c r="B95" s="63"/>
      <c r="C95" s="63"/>
      <c r="D95" s="63"/>
      <c r="E95" s="11"/>
      <c r="G95" s="11"/>
      <c r="H95" s="63"/>
      <c r="I95" s="63"/>
    </row>
    <row r="96" spans="1:9" x14ac:dyDescent="0.2">
      <c r="A96" s="63"/>
      <c r="B96" s="63"/>
      <c r="C96" s="63"/>
      <c r="D96" s="63"/>
      <c r="E96" s="11"/>
      <c r="G96" s="11"/>
      <c r="H96" s="63"/>
      <c r="I96" s="63"/>
    </row>
    <row r="97" spans="1:9" x14ac:dyDescent="0.2">
      <c r="A97" s="63"/>
      <c r="B97" s="63"/>
      <c r="C97" s="63"/>
      <c r="D97" s="63"/>
      <c r="E97" s="11"/>
      <c r="G97" s="11"/>
      <c r="H97" s="63"/>
      <c r="I97" s="63"/>
    </row>
    <row r="98" spans="1:9" x14ac:dyDescent="0.2">
      <c r="A98" s="63"/>
      <c r="B98" s="63"/>
      <c r="C98" s="63"/>
      <c r="D98" s="63"/>
      <c r="E98" s="11"/>
      <c r="G98" s="11"/>
      <c r="H98" s="63"/>
      <c r="I98" s="63"/>
    </row>
    <row r="99" spans="1:9" x14ac:dyDescent="0.2">
      <c r="A99" s="63"/>
      <c r="B99" s="63"/>
      <c r="C99" s="63"/>
      <c r="D99" s="63"/>
      <c r="E99" s="11"/>
      <c r="G99" s="11"/>
      <c r="H99" s="63"/>
      <c r="I99" s="63"/>
    </row>
    <row r="100" spans="1:9" x14ac:dyDescent="0.2">
      <c r="A100" s="63"/>
      <c r="B100" s="63"/>
      <c r="C100" s="63"/>
      <c r="D100" s="63"/>
      <c r="E100" s="11"/>
      <c r="G100" s="11"/>
      <c r="H100" s="63"/>
      <c r="I100" s="63"/>
    </row>
    <row r="101" spans="1:9" x14ac:dyDescent="0.2">
      <c r="A101" s="63"/>
      <c r="B101" s="63"/>
      <c r="C101" s="63"/>
      <c r="D101" s="63"/>
      <c r="E101" s="11"/>
      <c r="G101" s="11"/>
      <c r="H101" s="63"/>
      <c r="I101" s="63"/>
    </row>
    <row r="102" spans="1:9" x14ac:dyDescent="0.2">
      <c r="A102" s="63"/>
      <c r="B102" s="63"/>
      <c r="C102" s="63"/>
      <c r="D102" s="63"/>
      <c r="E102" s="11"/>
      <c r="G102" s="11"/>
      <c r="H102" s="63"/>
      <c r="I102" s="63"/>
    </row>
    <row r="103" spans="1:9" x14ac:dyDescent="0.2">
      <c r="A103" s="63"/>
      <c r="B103" s="63"/>
      <c r="C103" s="63"/>
      <c r="D103" s="63"/>
      <c r="E103" s="11"/>
      <c r="G103" s="11"/>
      <c r="H103" s="63"/>
      <c r="I103" s="63"/>
    </row>
    <row r="104" spans="1:9" x14ac:dyDescent="0.2">
      <c r="A104" s="63"/>
      <c r="B104" s="63"/>
      <c r="C104" s="63"/>
      <c r="D104" s="63"/>
      <c r="E104" s="11"/>
      <c r="G104" s="11"/>
      <c r="H104" s="63"/>
      <c r="I104" s="63"/>
    </row>
    <row r="105" spans="1:9" x14ac:dyDescent="0.2">
      <c r="A105" s="62" t="s">
        <v>1493</v>
      </c>
      <c r="B105" s="63"/>
      <c r="C105" s="63"/>
      <c r="D105" s="63"/>
      <c r="E105" s="11"/>
      <c r="G105" s="11"/>
      <c r="H105" s="63"/>
      <c r="I105" s="63"/>
    </row>
    <row r="106" spans="1:9" x14ac:dyDescent="0.2">
      <c r="A106" s="63"/>
      <c r="B106" s="63"/>
      <c r="C106" s="63"/>
      <c r="D106" s="63"/>
      <c r="E106" s="11"/>
      <c r="G106" s="11"/>
      <c r="H106" s="63"/>
      <c r="I106" s="63"/>
    </row>
    <row r="107" spans="1:9" x14ac:dyDescent="0.2">
      <c r="A107" s="62" t="s">
        <v>1081</v>
      </c>
      <c r="B107" s="63"/>
      <c r="C107" s="63"/>
      <c r="D107" s="63"/>
      <c r="E107" s="11"/>
      <c r="G107" s="11"/>
      <c r="H107" s="63"/>
      <c r="I107" s="63"/>
    </row>
    <row r="108" spans="1:9" x14ac:dyDescent="0.2">
      <c r="A108" s="63"/>
      <c r="B108" s="63"/>
      <c r="C108" s="63"/>
      <c r="D108" s="63"/>
      <c r="E108" s="11"/>
      <c r="G108" s="11"/>
      <c r="H108" s="63"/>
      <c r="I108" s="63"/>
    </row>
    <row r="109" spans="1:9" x14ac:dyDescent="0.2">
      <c r="A109" s="63"/>
      <c r="B109" s="63"/>
      <c r="C109" s="63"/>
      <c r="D109" s="63"/>
      <c r="E109" s="11"/>
      <c r="G109" s="11"/>
      <c r="H109" s="63"/>
      <c r="I109" s="63"/>
    </row>
    <row r="110" spans="1:9" x14ac:dyDescent="0.2">
      <c r="A110" s="63"/>
      <c r="B110" s="63"/>
      <c r="C110" s="63"/>
      <c r="D110" s="63"/>
      <c r="E110" s="11"/>
      <c r="G110" s="11"/>
      <c r="H110" s="63"/>
      <c r="I110" s="63"/>
    </row>
    <row r="111" spans="1:9" x14ac:dyDescent="0.2">
      <c r="A111" s="63"/>
      <c r="B111" s="63"/>
      <c r="C111" s="63"/>
      <c r="D111" s="63"/>
      <c r="E111" s="11"/>
      <c r="G111" s="11"/>
      <c r="H111" s="63"/>
      <c r="I111" s="63"/>
    </row>
    <row r="112" spans="1:9" x14ac:dyDescent="0.2">
      <c r="A112" s="63"/>
      <c r="B112" s="63"/>
      <c r="C112" s="63"/>
      <c r="D112" s="63"/>
      <c r="E112" s="11"/>
      <c r="G112" s="11"/>
      <c r="H112" s="63"/>
      <c r="I112" s="63"/>
    </row>
    <row r="113" spans="1:9" x14ac:dyDescent="0.2">
      <c r="A113" s="63"/>
      <c r="B113" s="63"/>
      <c r="C113" s="63"/>
      <c r="D113" s="63"/>
      <c r="E113" s="11"/>
      <c r="G113" s="11"/>
      <c r="H113" s="63"/>
      <c r="I113" s="63"/>
    </row>
    <row r="114" spans="1:9" x14ac:dyDescent="0.2">
      <c r="A114" s="63"/>
      <c r="B114" s="63"/>
      <c r="C114" s="63"/>
      <c r="D114" s="63"/>
      <c r="E114" s="11"/>
      <c r="G114" s="11"/>
      <c r="H114" s="63"/>
      <c r="I114" s="63"/>
    </row>
    <row r="115" spans="1:9" x14ac:dyDescent="0.2">
      <c r="A115" s="63"/>
      <c r="B115" s="63"/>
      <c r="C115" s="63"/>
      <c r="D115" s="63"/>
      <c r="E115" s="11"/>
      <c r="G115" s="11"/>
      <c r="H115" s="63"/>
      <c r="I115" s="63"/>
    </row>
    <row r="116" spans="1:9" x14ac:dyDescent="0.2">
      <c r="A116" s="63"/>
      <c r="B116" s="63"/>
      <c r="C116" s="63"/>
      <c r="D116" s="63"/>
      <c r="E116" s="11"/>
      <c r="G116" s="11"/>
      <c r="H116" s="63"/>
      <c r="I116" s="63"/>
    </row>
    <row r="117" spans="1:9" x14ac:dyDescent="0.2">
      <c r="A117" s="63"/>
      <c r="B117" s="63"/>
      <c r="C117" s="63"/>
      <c r="D117" s="63"/>
      <c r="E117" s="11"/>
      <c r="G117" s="11"/>
      <c r="H117" s="63"/>
      <c r="I117" s="63"/>
    </row>
    <row r="118" spans="1:9" x14ac:dyDescent="0.2">
      <c r="A118" s="63"/>
      <c r="B118" s="63"/>
      <c r="C118" s="63"/>
      <c r="D118" s="63"/>
      <c r="E118" s="11"/>
      <c r="G118" s="11"/>
      <c r="H118" s="63"/>
      <c r="I118" s="63"/>
    </row>
    <row r="119" spans="1:9" x14ac:dyDescent="0.2">
      <c r="A119" s="63"/>
      <c r="B119" s="63"/>
      <c r="C119" s="63"/>
      <c r="D119" s="63"/>
      <c r="E119" s="11"/>
      <c r="G119" s="11"/>
      <c r="H119" s="63"/>
      <c r="I119" s="63"/>
    </row>
    <row r="120" spans="1:9" x14ac:dyDescent="0.2">
      <c r="A120" s="63"/>
      <c r="B120" s="63"/>
      <c r="C120" s="63"/>
      <c r="D120" s="63"/>
      <c r="E120" s="11"/>
      <c r="G120" s="11"/>
      <c r="H120" s="63"/>
      <c r="I120" s="63"/>
    </row>
    <row r="121" spans="1:9" x14ac:dyDescent="0.2">
      <c r="A121" s="63"/>
      <c r="B121" s="63"/>
      <c r="C121" s="63"/>
      <c r="D121" s="63"/>
      <c r="E121" s="11"/>
      <c r="G121" s="11"/>
      <c r="H121" s="63"/>
      <c r="I121" s="63"/>
    </row>
    <row r="122" spans="1:9" x14ac:dyDescent="0.2">
      <c r="A122" s="63"/>
      <c r="B122" s="63"/>
      <c r="C122" s="63"/>
      <c r="D122" s="63"/>
      <c r="E122" s="11"/>
      <c r="G122" s="11"/>
      <c r="H122" s="63"/>
      <c r="I122" s="63"/>
    </row>
    <row r="123" spans="1:9" x14ac:dyDescent="0.2">
      <c r="A123" s="63" t="s">
        <v>1084</v>
      </c>
      <c r="B123" s="63"/>
      <c r="C123" s="63"/>
      <c r="D123" s="63"/>
      <c r="E123" s="11"/>
      <c r="G123" s="11"/>
      <c r="H123" s="63"/>
      <c r="I123" s="63"/>
    </row>
    <row r="124" spans="1:9" x14ac:dyDescent="0.2">
      <c r="A124" s="63"/>
      <c r="B124" s="63"/>
      <c r="C124" s="63"/>
      <c r="D124" s="63"/>
      <c r="E124" s="11"/>
      <c r="G124" s="11"/>
      <c r="H124" s="63"/>
      <c r="I124" s="63"/>
    </row>
    <row r="125" spans="1:9" x14ac:dyDescent="0.2">
      <c r="A125" s="64"/>
      <c r="B125" s="63"/>
      <c r="C125" s="63"/>
      <c r="D125" s="63"/>
      <c r="E125" s="11"/>
      <c r="G125" s="11"/>
      <c r="H125" s="63"/>
      <c r="I125" s="63"/>
    </row>
    <row r="126" spans="1:9" x14ac:dyDescent="0.2">
      <c r="A126" s="63"/>
      <c r="B126" s="63"/>
      <c r="C126" s="63"/>
      <c r="D126" s="63"/>
      <c r="E126" s="11"/>
      <c r="G126" s="11"/>
      <c r="H126" s="63"/>
      <c r="I126" s="63"/>
    </row>
    <row r="127" spans="1:9" x14ac:dyDescent="0.2">
      <c r="A127" s="64"/>
      <c r="B127" s="63"/>
      <c r="C127" s="63"/>
      <c r="D127" s="63"/>
      <c r="E127" s="11"/>
      <c r="G127" s="11"/>
      <c r="H127" s="63"/>
      <c r="I127" s="63"/>
    </row>
    <row r="128" spans="1:9" x14ac:dyDescent="0.2">
      <c r="A128" s="64"/>
      <c r="B128" s="63"/>
      <c r="C128" s="63"/>
      <c r="D128" s="63"/>
      <c r="E128" s="11"/>
      <c r="G128" s="11"/>
      <c r="H128" s="63"/>
      <c r="I128" s="63"/>
    </row>
    <row r="129" spans="1:9" x14ac:dyDescent="0.2">
      <c r="A129" s="63"/>
      <c r="B129" s="63"/>
      <c r="C129" s="63"/>
      <c r="D129" s="63"/>
      <c r="E129" s="11"/>
      <c r="G129" s="11"/>
      <c r="H129" s="63"/>
      <c r="I129" s="63"/>
    </row>
  </sheetData>
  <mergeCells count="5">
    <mergeCell ref="A1:G1"/>
    <mergeCell ref="A61:G61"/>
    <mergeCell ref="A72:B72"/>
    <mergeCell ref="A73:B73"/>
    <mergeCell ref="A74:B74"/>
  </mergeCells>
  <conditionalFormatting sqref="F2:F3 F54:F60">
    <cfRule type="cellIs" dxfId="98" priority="3" stopIfTrue="1" operator="between">
      <formula>0.009</formula>
      <formula>-0.009</formula>
    </cfRule>
  </conditionalFormatting>
  <conditionalFormatting sqref="F5:F52">
    <cfRule type="cellIs" dxfId="97" priority="2" stopIfTrue="1" operator="between">
      <formula>0.009</formula>
      <formula>-0.009</formula>
    </cfRule>
  </conditionalFormatting>
  <conditionalFormatting sqref="F62:F65536">
    <cfRule type="cellIs" dxfId="9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2026-01-09T06:02:40Z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2022-07-13T04:23:30Z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a4100765-0581-4886-ab09-bb46506278ab</vt:lpwstr>
  </property>
  <property fmtid="{D5CDD505-2E9C-101B-9397-08002B2CF9AE}" pid="10" name="MSIP_Label_3486a02c-2dfb-4efe-823f-aa2d1f0e6ab7_ContentBits">
    <vt:lpwstr>2</vt:lpwstr>
  </property>
  <property fmtid="{D5CDD505-2E9C-101B-9397-08002B2CF9AE}" pid="11" name="Classification">
    <vt:lpwstr>PUBLIC</vt:lpwstr>
  </property>
</Properties>
</file>