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TS_India_AMC_FAIO\IND\SEBI Reports\2026-2027\September\Portfolio ISIN\Monthly\Final\"/>
    </mc:Choice>
  </mc:AlternateContent>
  <xr:revisionPtr revIDLastSave="0" documentId="8_{32EBADFD-3757-4604-9201-4760FF19A870}" xr6:coauthVersionLast="47" xr6:coauthVersionMax="47" xr10:uidLastSave="{00000000-0000-0000-0000-000000000000}"/>
  <bookViews>
    <workbookView xWindow="28680" yWindow="-120" windowWidth="29040" windowHeight="15720" xr2:uid="{613159C8-1360-4E49-99EF-65A47AFE88A8}"/>
  </bookViews>
  <sheets>
    <sheet name="SIELS" sheetId="1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8" i="1" l="1"/>
  <c r="H119" i="1"/>
  <c r="H120" i="1"/>
  <c r="H121" i="1"/>
  <c r="H124" i="1" s="1"/>
  <c r="H122" i="1"/>
  <c r="E124" i="1"/>
  <c r="E135" i="1" s="1"/>
  <c r="F124" i="1"/>
  <c r="F135" i="1" s="1"/>
  <c r="G124" i="1"/>
  <c r="F127" i="1"/>
  <c r="H127" i="1"/>
  <c r="F128" i="1"/>
  <c r="H128" i="1"/>
  <c r="E129" i="1"/>
  <c r="F129" i="1"/>
  <c r="G129" i="1"/>
  <c r="H129" i="1" s="1"/>
  <c r="F133" i="1"/>
  <c r="D212" i="1" l="1"/>
  <c r="F131" i="1"/>
  <c r="E131" i="1"/>
</calcChain>
</file>

<file path=xl/sharedStrings.xml><?xml version="1.0" encoding="utf-8"?>
<sst xmlns="http://schemas.openxmlformats.org/spreadsheetml/2006/main" count="466" uniqueCount="353">
  <si>
    <t>Investors should consult their financial advisers if in doubt about whether the product is suitable for them.</t>
  </si>
  <si>
    <t>Risk level of primary benchmark as on September 30, 2026</t>
  </si>
  <si>
    <t>Primary Benchmark: Nifty 500 TRI</t>
  </si>
  <si>
    <t>Risk level based on portfolio as on September 30, 2026</t>
  </si>
  <si>
    <t>l) Risk-band</t>
  </si>
  <si>
    <t>Nil</t>
  </si>
  <si>
    <t>k) Security in default beyond maturity date</t>
  </si>
  <si>
    <t>j) Term deposits placed as margins for trading in cash and derivatives market</t>
  </si>
  <si>
    <t>i) Repo transactions in corporate debt securities during the month</t>
  </si>
  <si>
    <t>h) Total value and percentage of illiquid securities</t>
  </si>
  <si>
    <t xml:space="preserve">g) During the month additional instances of fair valuation/deviation from valuation price provided by the valuation agencies </t>
  </si>
  <si>
    <t>f) Portfolio Turnover Ratio</t>
  </si>
  <si>
    <t xml:space="preserve">e) Outstanding derivative exposure as % to net assets </t>
  </si>
  <si>
    <t>Net Profit/Loss value on all contracts in Rs. Lakhs</t>
  </si>
  <si>
    <t>Gross Notional Value of contracts where options were  sold in Rs. Lakhs</t>
  </si>
  <si>
    <t>Gross Notional Value of contracts where options were bought  in Rs. Lakhs</t>
  </si>
  <si>
    <t>Number of contracts Sold</t>
  </si>
  <si>
    <t>Number of contracts bought</t>
  </si>
  <si>
    <t xml:space="preserve"> viii) For the Month ended September 30, 2026 following were the non- hedging transactions through covered call options which have been squared off/expired:</t>
  </si>
  <si>
    <t xml:space="preserve"> vii) Total percentage of non- hedging options is 1.35%.</t>
  </si>
  <si>
    <t xml:space="preserve"> vi) Total outstanding position in Derivative Instruments of covered call options (Gross Notional) as at September 30, 2026 is Rs.284.09 Lakhs</t>
  </si>
  <si>
    <t>Tata Consultancy Services Ltd 27-Oct-26 Option Call- 2300</t>
  </si>
  <si>
    <t>Eternal Ltd 27-Oct-26 Option Call- 350</t>
  </si>
  <si>
    <t>Margin maintained in Rs. Lakhs</t>
  </si>
  <si>
    <t>Current option price</t>
  </si>
  <si>
    <t>Options Price When Sold</t>
  </si>
  <si>
    <t>% of Underlying Shares</t>
  </si>
  <si>
    <t>Underlying</t>
  </si>
  <si>
    <t>v) Other than Hedging Positions through covered call options as on September 30, 2026</t>
  </si>
  <si>
    <t>Net Profit/(Loss) value on all contracts in Rs. Lakhs</t>
  </si>
  <si>
    <t>Gross Notional Value of contracts where futures were  sold in Rs. Lakhs</t>
  </si>
  <si>
    <t>Gross Notional Value of contracts where futures were bought  in Rs. Lakhs</t>
  </si>
  <si>
    <t xml:space="preserve"> iv) For the Month ended September 30, 2026 following were the non- hedging transactions through futures which have been squared off/expired:</t>
  </si>
  <si>
    <t xml:space="preserve"> iii) Total percentage of non- hedging futures is 2.19%.</t>
  </si>
  <si>
    <t xml:space="preserve"> ii) Total outstanding position in Derivative Instruments (Gross Notional) as at September 30 is Rs. Rs. 463.93 Lakhs</t>
  </si>
  <si>
    <t>Short</t>
  </si>
  <si>
    <t>Hindustan Unilever Ltd 27-Oct-26</t>
  </si>
  <si>
    <t>Tata Consumer Products Ltd 27-Oct-26</t>
  </si>
  <si>
    <t>Oil India Ltd 27-Oct-26</t>
  </si>
  <si>
    <t>Jindal Steel Ltd 27-Oct-26</t>
  </si>
  <si>
    <t>Britannia Industries Ltd 27-Oct-26</t>
  </si>
  <si>
    <t>APL Apollo Tubes Ltd 27-Oct-26</t>
  </si>
  <si>
    <t>Margin maintained
in Rs. Lakhs</t>
  </si>
  <si>
    <t>Current price of the contract</t>
  </si>
  <si>
    <t>Futures Price When purchased</t>
  </si>
  <si>
    <t>Long/Short</t>
  </si>
  <si>
    <t>i) Other than Hedging Positions through Futures as on September 30, 2026:</t>
  </si>
  <si>
    <t>Other than Hedging Transactions Disclosure</t>
  </si>
  <si>
    <t xml:space="preserve"> iv) For the Month ended September 30, 2026 following were the hedging transactions through futures which have been squared off/expired:</t>
  </si>
  <si>
    <t xml:space="preserve"> iii) Total percentage of existing assets hedged through futures is 0.20%.</t>
  </si>
  <si>
    <t xml:space="preserve"> ii) Total outstanding position in Derivative Instruments (Gross Notional) as at September 30 is Rs. Rs. 42.90 Lakhs</t>
  </si>
  <si>
    <t xml:space="preserve"> i) Hedging Positions through Futures as on September 30, 2026:</t>
  </si>
  <si>
    <t>Hedging Transactions Disclosure</t>
  </si>
  <si>
    <t>d) Exposure to Derivative Instruments:</t>
  </si>
  <si>
    <t>c) The percentage in terms of market value of investments made in Foreign Securities/ADRs/GDRs/Foreign Mutual Fund Units</t>
  </si>
  <si>
    <t>b) Aggregate Distributions declared during the Month ended 30-Sep-2026</t>
  </si>
  <si>
    <t>IDCW - Income Distribution cum capital withdrawal</t>
  </si>
  <si>
    <t xml:space="preserve">      Direct IDCW Plan</t>
  </si>
  <si>
    <t xml:space="preserve">      Direct Growth Plan</t>
  </si>
  <si>
    <t xml:space="preserve">      IDCW Plan</t>
  </si>
  <si>
    <t xml:space="preserve">      Growth Plan</t>
  </si>
  <si>
    <t>As on 30-Sep-2026</t>
  </si>
  <si>
    <t>As on 31-Aug-2026</t>
  </si>
  <si>
    <t xml:space="preserve">      Plan/Option</t>
  </si>
  <si>
    <t>a) NAV at the beginning and at the end of the Month ended 30-Sep-2026</t>
  </si>
  <si>
    <t>Notes</t>
  </si>
  <si>
    <t>There are certain Instrument/ Security categories/ sub-categories wherein the schemes do not hold any positions as on September 30, 2026.
Accordingly, if there are NIL holdings, the category/sub-category of Instruments/ Securities have not been disclosed in the Portfolio.</t>
  </si>
  <si>
    <t>!! ~~3.39% of the Investment in this security by scheme is placed with NSE as collateral.</t>
  </si>
  <si>
    <t>! ~~9.71% of the Investment in this security by scheme is placed with NSE as collateral.</t>
  </si>
  <si>
    <t>^ ~~4.07% of the Investment in this security by scheme is placed with NSE as collateral.</t>
  </si>
  <si>
    <t># ~~3.77% of the Investment in this security by scheme is placed with NSE as collateral.</t>
  </si>
  <si>
    <t>$$ ~~5.71% of the Investment in this security by scheme is placed with NSE as collateral.</t>
  </si>
  <si>
    <t>* Less than 0.01%</t>
  </si>
  <si>
    <t>$ ^ ~~3.80% of the Investment in this security by scheme is placed with NSE as collateral.</t>
  </si>
  <si>
    <t>Net Assets</t>
  </si>
  <si>
    <t>Call, Cash &amp; Other Assets</t>
  </si>
  <si>
    <t>Margin on Derivatives</t>
  </si>
  <si>
    <t>Total</t>
  </si>
  <si>
    <t>Sub Total</t>
  </si>
  <si>
    <t>Eternal Ltd</t>
  </si>
  <si>
    <t>Tata Consultancy Services Ltd</t>
  </si>
  <si>
    <t>Options</t>
  </si>
  <si>
    <t>APL Apollo Tubes Ltd</t>
  </si>
  <si>
    <t>Britannia Industries Ltd</t>
  </si>
  <si>
    <t>Oil India Ltd</t>
  </si>
  <si>
    <t>Tata Consumer Products Ltd</t>
  </si>
  <si>
    <t>Jindal Steel Ltd</t>
  </si>
  <si>
    <t>Gas</t>
  </si>
  <si>
    <t>GSPL Transmission Ltd</t>
  </si>
  <si>
    <t>INE1TUG01013</t>
  </si>
  <si>
    <t>Non - Ferrous Metals</t>
  </si>
  <si>
    <t>Hindustan Copper Ltd</t>
  </si>
  <si>
    <t>INE531E01026</t>
  </si>
  <si>
    <t>Construction</t>
  </si>
  <si>
    <t>Cemindia Projects Ltd</t>
  </si>
  <si>
    <t>INE686A01026</t>
  </si>
  <si>
    <t>Capital Markets</t>
  </si>
  <si>
    <t>Nippon Life India Asset Management Ltd</t>
  </si>
  <si>
    <t>INE298J01013</t>
  </si>
  <si>
    <t>Finance</t>
  </si>
  <si>
    <t>Capri Global Capital Ltd</t>
  </si>
  <si>
    <t>INE180C01042</t>
  </si>
  <si>
    <t>HDB Financial Services Ltd</t>
  </si>
  <si>
    <t>INE756I01012</t>
  </si>
  <si>
    <t>Banks</t>
  </si>
  <si>
    <t>Union Bank Of India</t>
  </si>
  <si>
    <t>INE692A01016</t>
  </si>
  <si>
    <t>Bajaj Holdings &amp; Investment Ltd</t>
  </si>
  <si>
    <t>INE118A01012</t>
  </si>
  <si>
    <t>Hindustan Zinc Ltd</t>
  </si>
  <si>
    <t>INE267A01025</t>
  </si>
  <si>
    <t>Consumer Durables</t>
  </si>
  <si>
    <t>Asian Paints Ltd</t>
  </si>
  <si>
    <t>INE021A01026</t>
  </si>
  <si>
    <t>Auto Components</t>
  </si>
  <si>
    <t>Tenneco Clean Air India Ltd</t>
  </si>
  <si>
    <t>INE19RI01016</t>
  </si>
  <si>
    <t>Diversified FMCG</t>
  </si>
  <si>
    <t>Hindustan Unilever Ltd</t>
  </si>
  <si>
    <t>INE030A01027</t>
  </si>
  <si>
    <t>Pharmaceuticals &amp; Biotechnology</t>
  </si>
  <si>
    <t>Anthem Biosciences Ltd</t>
  </si>
  <si>
    <t>INE0CZ201020</t>
  </si>
  <si>
    <t>Power</t>
  </si>
  <si>
    <t>Torrent Power Ltd</t>
  </si>
  <si>
    <t>INE813H01021</t>
  </si>
  <si>
    <t>National Aluminium Co Ltd</t>
  </si>
  <si>
    <t>INE139A01034</t>
  </si>
  <si>
    <t>HDFC Asset Management Co Ltd</t>
  </si>
  <si>
    <t>INE127D01025</t>
  </si>
  <si>
    <t>Bank of Baroda</t>
  </si>
  <si>
    <t>INE028A01039</t>
  </si>
  <si>
    <t>Ferrous Metals</t>
  </si>
  <si>
    <t>Tata Steel Ltd</t>
  </si>
  <si>
    <t>INE081A01020</t>
  </si>
  <si>
    <t>JM Financial Ltd</t>
  </si>
  <si>
    <t>INE780C01023</t>
  </si>
  <si>
    <t>IIFL Finance Ltd</t>
  </si>
  <si>
    <t>INE530B01024</t>
  </si>
  <si>
    <t>Insurance</t>
  </si>
  <si>
    <t>Canara HSBC Life Insurance Co Ltd</t>
  </si>
  <si>
    <t>INE01TY01017</t>
  </si>
  <si>
    <t>Leisure Services</t>
  </si>
  <si>
    <t>ITC Hotels Ltd</t>
  </si>
  <si>
    <t>INE379A01028</t>
  </si>
  <si>
    <t>Petroleum Products</t>
  </si>
  <si>
    <t>Indian Oil Corporation Ltd</t>
  </si>
  <si>
    <t>INE242A01010</t>
  </si>
  <si>
    <t>Healthcare Services</t>
  </si>
  <si>
    <t>Vijaya Diagnostic Centre Ltd</t>
  </si>
  <si>
    <t>INE043W01024</t>
  </si>
  <si>
    <t>Tata Capital Ltd</t>
  </si>
  <si>
    <t>INE976I01016</t>
  </si>
  <si>
    <t>Chennai Petroleum Corporation Ltd</t>
  </si>
  <si>
    <t>INE178A01016</t>
  </si>
  <si>
    <t>Personal Products</t>
  </si>
  <si>
    <t>Honasa Consumer Ltd</t>
  </si>
  <si>
    <t>INE0J5401028</t>
  </si>
  <si>
    <t>Creditaccess Grameen Ltd</t>
  </si>
  <si>
    <t>INE741K01010</t>
  </si>
  <si>
    <t>Chemicals &amp; Petrochemicals</t>
  </si>
  <si>
    <t>Navin Fluorine International Ltd</t>
  </si>
  <si>
    <t>INE048G01026</t>
  </si>
  <si>
    <t>Bosch Ltd</t>
  </si>
  <si>
    <t>INE323A01026</t>
  </si>
  <si>
    <t>Telecom - Services</t>
  </si>
  <si>
    <t>Indus Towers Ltd</t>
  </si>
  <si>
    <t>INE121J01017</t>
  </si>
  <si>
    <t>Castrol India Ltd</t>
  </si>
  <si>
    <t>INE172A01027</t>
  </si>
  <si>
    <t>Atul Ltd</t>
  </si>
  <si>
    <t>INE100A01010</t>
  </si>
  <si>
    <t>Natco Pharma Ltd</t>
  </si>
  <si>
    <t>INE987B01026</t>
  </si>
  <si>
    <t>LIC Housing Finance Ltd</t>
  </si>
  <si>
    <t>INE115A01026</t>
  </si>
  <si>
    <t>Automobiles</t>
  </si>
  <si>
    <t>Tata Motors Passenger Vehicles Ltd</t>
  </si>
  <si>
    <t>INE155A01022</t>
  </si>
  <si>
    <t>Granules India Ltd</t>
  </si>
  <si>
    <t>INE101D01020</t>
  </si>
  <si>
    <t>NLC India Ltd</t>
  </si>
  <si>
    <t>INE589A01014</t>
  </si>
  <si>
    <t>Indegene Ltd</t>
  </si>
  <si>
    <t>INE065X01017</t>
  </si>
  <si>
    <t>Retailing</t>
  </si>
  <si>
    <t>Lenskart Solutions Ltd</t>
  </si>
  <si>
    <t>INE956O01016</t>
  </si>
  <si>
    <t>Apollo Hospitals Enterprise Ltd</t>
  </si>
  <si>
    <t>INE437A01024</t>
  </si>
  <si>
    <t>Industrial Products</t>
  </si>
  <si>
    <t>Cummins India Ltd</t>
  </si>
  <si>
    <t>INE298A01020</t>
  </si>
  <si>
    <t>Bharat Petroleum Corporation Ltd</t>
  </si>
  <si>
    <t>INE029A01011</t>
  </si>
  <si>
    <t>Elgi Equipments Ltd</t>
  </si>
  <si>
    <t>INE285A01027</t>
  </si>
  <si>
    <t>Multi Commodity Exchange Of India Ltd</t>
  </si>
  <si>
    <t>INE745G01043</t>
  </si>
  <si>
    <t>Anand Rathi Wealth Ltd</t>
  </si>
  <si>
    <t>INE463V01026</t>
  </si>
  <si>
    <t>Kajaria Ceramics Ltd</t>
  </si>
  <si>
    <t>INE217B01036</t>
  </si>
  <si>
    <t>Minerals &amp; Mining</t>
  </si>
  <si>
    <t>NMDC Ltd</t>
  </si>
  <si>
    <t>INE584A01023</t>
  </si>
  <si>
    <t>LG Electronics India Ltd</t>
  </si>
  <si>
    <t>INE324D01010</t>
  </si>
  <si>
    <t>Vodafone Idea Ltd</t>
  </si>
  <si>
    <t>INE669E01016</t>
  </si>
  <si>
    <t>IT - Software</t>
  </si>
  <si>
    <t>Oracle Financial Services Software Ltd</t>
  </si>
  <si>
    <t>INE881D01027</t>
  </si>
  <si>
    <t>Colgate Palmolive (India) Ltd</t>
  </si>
  <si>
    <t>INE259A01022</t>
  </si>
  <si>
    <t>General Insurance Corporation Of India</t>
  </si>
  <si>
    <t>INE481Y01014</t>
  </si>
  <si>
    <t>Dabur India Ltd</t>
  </si>
  <si>
    <t>INE016A01026</t>
  </si>
  <si>
    <t>REC Ltd</t>
  </si>
  <si>
    <t>INE020B01018</t>
  </si>
  <si>
    <t>Kotak Mahindra Bank Ltd</t>
  </si>
  <si>
    <t>INE237A01036</t>
  </si>
  <si>
    <t>Cement &amp; Cement Products</t>
  </si>
  <si>
    <t>Ultratech Cement Ltd</t>
  </si>
  <si>
    <t>INE481G01011</t>
  </si>
  <si>
    <t>Commercial Services &amp; Supplies</t>
  </si>
  <si>
    <t>Redington Ltd</t>
  </si>
  <si>
    <t>INE891D01026</t>
  </si>
  <si>
    <t>Aerospace &amp; Defense</t>
  </si>
  <si>
    <t>Bharat Electronics Ltd</t>
  </si>
  <si>
    <t>INE263A01024</t>
  </si>
  <si>
    <t>SBI Life Insurance Co Ltd ! ~~</t>
  </si>
  <si>
    <t>INE123W01016</t>
  </si>
  <si>
    <t>Vedanta Aluminium Metal Ltd</t>
  </si>
  <si>
    <t>INE1CDF01017</t>
  </si>
  <si>
    <t>Aditya Birla Capital Ltd</t>
  </si>
  <si>
    <t>INE674K01013</t>
  </si>
  <si>
    <t>Canara Bank</t>
  </si>
  <si>
    <t>INE476A01022</t>
  </si>
  <si>
    <t>Kalpataru Projects International Ltd</t>
  </si>
  <si>
    <t>INE220B01022</t>
  </si>
  <si>
    <t>Karur Vysya Bank Ltd</t>
  </si>
  <si>
    <t>INE036D01028</t>
  </si>
  <si>
    <t>Punjab National Bank</t>
  </si>
  <si>
    <t>INE160A01022</t>
  </si>
  <si>
    <t>Polycab India Ltd</t>
  </si>
  <si>
    <t>INE455K01017</t>
  </si>
  <si>
    <t>Adani Energy Solutions Ltd</t>
  </si>
  <si>
    <t>INE931S01010</t>
  </si>
  <si>
    <t>Dixon Technologies (India) Ltd</t>
  </si>
  <si>
    <t>INE935N01020</t>
  </si>
  <si>
    <t>Electrical Equipment</t>
  </si>
  <si>
    <t>Hitachi Energy India Ltd</t>
  </si>
  <si>
    <t>INE07Y701011</t>
  </si>
  <si>
    <t>Power Finance Corporation Ltd</t>
  </si>
  <si>
    <t>INE134E01011</t>
  </si>
  <si>
    <t>INE758T01015</t>
  </si>
  <si>
    <t>Beverages</t>
  </si>
  <si>
    <t>Radico Khaitan Ltd</t>
  </si>
  <si>
    <t>INE944F01028</t>
  </si>
  <si>
    <t>Realty</t>
  </si>
  <si>
    <t>Lodha Developers Ltd</t>
  </si>
  <si>
    <t>INE670K01029</t>
  </si>
  <si>
    <t>Transport Services</t>
  </si>
  <si>
    <t>Great Eastern Shipping Co Ltd</t>
  </si>
  <si>
    <t>INE017A01032</t>
  </si>
  <si>
    <t>HCL Technologies Ltd</t>
  </si>
  <si>
    <t>INE860A01027</t>
  </si>
  <si>
    <t>Bank Of Maharashtra</t>
  </si>
  <si>
    <t>INE457A01014</t>
  </si>
  <si>
    <t>Life Insurance Corporation Of India</t>
  </si>
  <si>
    <t>INE0J1Y01017</t>
  </si>
  <si>
    <t>Divi's Laboratories Ltd</t>
  </si>
  <si>
    <t>INE361B01024</t>
  </si>
  <si>
    <t>Steel Authority of India Ltd</t>
  </si>
  <si>
    <t>INE114A01011</t>
  </si>
  <si>
    <t>Mahindra &amp; Mahindra Ltd</t>
  </si>
  <si>
    <t>INE101A01026</t>
  </si>
  <si>
    <t>Apar Industries Ltd</t>
  </si>
  <si>
    <t>INE372A01015</t>
  </si>
  <si>
    <t>Hindalco Industries Ltd</t>
  </si>
  <si>
    <t>INE038A01020</t>
  </si>
  <si>
    <t>Welspun Corp Ltd</t>
  </si>
  <si>
    <t>INE191B01025</t>
  </si>
  <si>
    <t>Indian Hotels Co Ltd</t>
  </si>
  <si>
    <t>INE053A01029</t>
  </si>
  <si>
    <t>Hindustan Aeronautics Ltd</t>
  </si>
  <si>
    <t>INE066F01020</t>
  </si>
  <si>
    <t>Solar Industries India Ltd</t>
  </si>
  <si>
    <t>INE343H01029</t>
  </si>
  <si>
    <t>Aurobindo Pharma Ltd</t>
  </si>
  <si>
    <t>INE406A01037</t>
  </si>
  <si>
    <t>Consumable Fuels</t>
  </si>
  <si>
    <t>Coal India Ltd</t>
  </si>
  <si>
    <t>INE522F01014</t>
  </si>
  <si>
    <t>Lupin Ltd</t>
  </si>
  <si>
    <t>INE326A01037</t>
  </si>
  <si>
    <t>Hero MotoCorp Ltd</t>
  </si>
  <si>
    <t>INE158A01026</t>
  </si>
  <si>
    <t>Bajaj Auto Ltd</t>
  </si>
  <si>
    <t>INE917I01010</t>
  </si>
  <si>
    <t>Samvardhana Motherson International Ltd</t>
  </si>
  <si>
    <t>INE775A01035</t>
  </si>
  <si>
    <t>Trent Ltd</t>
  </si>
  <si>
    <t>INE849A01020</t>
  </si>
  <si>
    <t>Adani Power Ltd</t>
  </si>
  <si>
    <t>INE814H01029</t>
  </si>
  <si>
    <t>Laurus Labs Ltd</t>
  </si>
  <si>
    <t>INE947Q01028</t>
  </si>
  <si>
    <t>Food Products</t>
  </si>
  <si>
    <t>Nestle India Ltd</t>
  </si>
  <si>
    <t>INE239A01024</t>
  </si>
  <si>
    <t>Agricultural, Commercial &amp; Construction Vehicles</t>
  </si>
  <si>
    <t>Tata Motors Ltd</t>
  </si>
  <si>
    <t>INE1TAE01010</t>
  </si>
  <si>
    <t>Titan Co Ltd</t>
  </si>
  <si>
    <t>INE280A01028</t>
  </si>
  <si>
    <t>Sun Pharmaceutical Industries Ltd</t>
  </si>
  <si>
    <t>INE044A01036</t>
  </si>
  <si>
    <t>INE467B01029</t>
  </si>
  <si>
    <t>ITC Ltd</t>
  </si>
  <si>
    <t>INE154A01025</t>
  </si>
  <si>
    <t>Axis Bank Ltd</t>
  </si>
  <si>
    <t>INE238A01034</t>
  </si>
  <si>
    <t>Bajaj Finance Ltd</t>
  </si>
  <si>
    <t>INE296A01032</t>
  </si>
  <si>
    <t>State Bank of India</t>
  </si>
  <si>
    <t>INE062A01020</t>
  </si>
  <si>
    <t>Larsen &amp; Toubro Ltd $$ ~~</t>
  </si>
  <si>
    <t>INE018A01030</t>
  </si>
  <si>
    <t>Infosys Ltd</t>
  </si>
  <si>
    <t>INE009A01021</t>
  </si>
  <si>
    <t>Bharti Airtel Ltd !! ~~</t>
  </si>
  <si>
    <t>INE397D01024</t>
  </si>
  <si>
    <t>Reliance Industries Ltd $ ^ ~~</t>
  </si>
  <si>
    <t>INE002A01018</t>
  </si>
  <si>
    <t>ICICI Bank Ltd ^ ~~</t>
  </si>
  <si>
    <t>INE090A01021</t>
  </si>
  <si>
    <t>HDFC Bank Ltd # ~~</t>
  </si>
  <si>
    <t>INE040A01034</t>
  </si>
  <si>
    <t>(a) Listed / awaiting listing on Stock Exchanges</t>
  </si>
  <si>
    <t>Equity &amp; Equity related</t>
  </si>
  <si>
    <t>Outstanding derivative exposure as % to net assets Long / (Short)</t>
  </si>
  <si>
    <t>Outstanding position in Derivative Instruments (Rs. in Lakhs) Long / (Short)</t>
  </si>
  <si>
    <t>% to Net Assets 
(Hedged &amp; Unhedged)</t>
  </si>
  <si>
    <t>Market Value (including accrued interest, if any) (Rs. in Lakhs)</t>
  </si>
  <si>
    <t>Quantity</t>
  </si>
  <si>
    <t>Industry Classification</t>
  </si>
  <si>
    <t>Name of the Instrument</t>
  </si>
  <si>
    <t>ISIN Number</t>
  </si>
  <si>
    <t>Portfolio Statement as on September 30, 2026</t>
  </si>
  <si>
    <t>Sapphire Equity Long-Short 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</si>
</sst>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_(* #,##0.00_);_(* \(#,##0.00\);_(* &quot;-&quot;??_);_(@_)"/>
    <numFmt numFmtId="166" formatCode="_(* #,##0_);_(* \(#,##0\);_(* &quot;-&quot;??_);_(@_)"/>
    <numFmt numFmtId="167" formatCode="#,##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u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39" fontId="2" fillId="3" borderId="0" xfId="0" applyNumberFormat="1" applyFont="1" applyFill="1"/>
    <xf numFmtId="39" fontId="2" fillId="2" borderId="0" xfId="0" applyNumberFormat="1" applyFont="1" applyFill="1"/>
    <xf numFmtId="0" fontId="3" fillId="3" borderId="0" xfId="0" applyFont="1" applyFill="1"/>
    <xf numFmtId="0" fontId="2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164" fontId="2" fillId="2" borderId="0" xfId="0" applyNumberFormat="1" applyFont="1" applyFill="1"/>
    <xf numFmtId="4" fontId="2" fillId="2" borderId="0" xfId="0" applyNumberFormat="1" applyFont="1" applyFill="1"/>
    <xf numFmtId="165" fontId="4" fillId="3" borderId="1" xfId="0" applyNumberFormat="1" applyFont="1" applyFill="1" applyBorder="1" applyAlignment="1">
      <alignment horizontal="right" vertical="center"/>
    </xf>
    <xf numFmtId="165" fontId="4" fillId="3" borderId="1" xfId="1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166" fontId="4" fillId="3" borderId="1" xfId="1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center" vertical="center" wrapText="1"/>
    </xf>
    <xf numFmtId="165" fontId="6" fillId="3" borderId="0" xfId="1" applyFont="1" applyFill="1" applyBorder="1" applyAlignment="1">
      <alignment horizontal="right" vertical="center"/>
    </xf>
    <xf numFmtId="165" fontId="7" fillId="3" borderId="0" xfId="1" applyFont="1" applyFill="1" applyBorder="1" applyAlignment="1">
      <alignment horizontal="right" vertical="center"/>
    </xf>
    <xf numFmtId="10" fontId="7" fillId="3" borderId="0" xfId="2" applyNumberFormat="1" applyFont="1" applyFill="1" applyBorder="1" applyAlignment="1">
      <alignment horizontal="right" vertical="center"/>
    </xf>
    <xf numFmtId="165" fontId="7" fillId="3" borderId="0" xfId="1" applyFont="1" applyFill="1" applyBorder="1" applyAlignment="1">
      <alignment horizontal="justify" vertical="center"/>
    </xf>
    <xf numFmtId="0" fontId="7" fillId="3" borderId="0" xfId="0" applyFont="1" applyFill="1" applyAlignment="1">
      <alignment horizontal="justify" vertical="center"/>
    </xf>
    <xf numFmtId="165" fontId="6" fillId="0" borderId="1" xfId="1" applyFont="1" applyFill="1" applyBorder="1" applyAlignment="1">
      <alignment horizontal="right" vertical="center"/>
    </xf>
    <xf numFmtId="165" fontId="7" fillId="0" borderId="4" xfId="1" applyFont="1" applyFill="1" applyBorder="1" applyAlignment="1">
      <alignment horizontal="right" vertical="center"/>
    </xf>
    <xf numFmtId="10" fontId="7" fillId="0" borderId="4" xfId="2" applyNumberFormat="1" applyFont="1" applyFill="1" applyBorder="1" applyAlignment="1">
      <alignment horizontal="right" vertical="center"/>
    </xf>
    <xf numFmtId="165" fontId="7" fillId="0" borderId="4" xfId="1" applyFont="1" applyFill="1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8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right"/>
    </xf>
    <xf numFmtId="0" fontId="10" fillId="3" borderId="0" xfId="0" applyFont="1" applyFill="1" applyAlignment="1">
      <alignment horizontal="left"/>
    </xf>
    <xf numFmtId="165" fontId="4" fillId="0" borderId="0" xfId="0" applyNumberFormat="1" applyFont="1" applyAlignment="1">
      <alignment horizontal="right" vertical="center"/>
    </xf>
    <xf numFmtId="165" fontId="4" fillId="0" borderId="0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66" fontId="4" fillId="0" borderId="0" xfId="1" applyNumberFormat="1" applyFont="1" applyFill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1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6" fontId="4" fillId="0" borderId="1" xfId="1" applyNumberFormat="1" applyFont="1" applyFill="1" applyBorder="1" applyAlignment="1">
      <alignment vertical="center"/>
    </xf>
    <xf numFmtId="4" fontId="2" fillId="3" borderId="0" xfId="0" applyNumberFormat="1" applyFont="1" applyFill="1"/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3" borderId="0" xfId="0" applyFont="1" applyFill="1"/>
    <xf numFmtId="4" fontId="6" fillId="0" borderId="1" xfId="1" applyNumberFormat="1" applyFont="1" applyFill="1" applyBorder="1" applyAlignment="1">
      <alignment horizontal="right" vertical="center"/>
    </xf>
    <xf numFmtId="165" fontId="7" fillId="0" borderId="6" xfId="1" applyFont="1" applyFill="1" applyBorder="1" applyAlignment="1">
      <alignment horizontal="right" vertical="center"/>
    </xf>
    <xf numFmtId="165" fontId="7" fillId="0" borderId="1" xfId="1" applyFont="1" applyFill="1" applyBorder="1" applyAlignment="1">
      <alignment horizontal="justify" vertical="center"/>
    </xf>
    <xf numFmtId="0" fontId="8" fillId="0" borderId="4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2" borderId="0" xfId="0" applyFont="1" applyFill="1"/>
    <xf numFmtId="167" fontId="2" fillId="2" borderId="0" xfId="0" applyNumberFormat="1" applyFont="1" applyFill="1"/>
    <xf numFmtId="0" fontId="3" fillId="0" borderId="0" xfId="0" applyFont="1" applyAlignment="1">
      <alignment vertical="top" wrapText="1"/>
    </xf>
    <xf numFmtId="39" fontId="3" fillId="3" borderId="0" xfId="0" applyNumberFormat="1" applyFont="1" applyFill="1"/>
    <xf numFmtId="39" fontId="3" fillId="2" borderId="0" xfId="0" applyNumberFormat="1" applyFont="1" applyFill="1"/>
    <xf numFmtId="0" fontId="3" fillId="2" borderId="7" xfId="0" applyFont="1" applyFill="1" applyBorder="1"/>
    <xf numFmtId="39" fontId="3" fillId="3" borderId="7" xfId="0" applyNumberFormat="1" applyFont="1" applyFill="1" applyBorder="1"/>
    <xf numFmtId="39" fontId="3" fillId="2" borderId="7" xfId="0" applyNumberFormat="1" applyFont="1" applyFill="1" applyBorder="1"/>
    <xf numFmtId="0" fontId="2" fillId="2" borderId="8" xfId="0" applyFont="1" applyFill="1" applyBorder="1"/>
    <xf numFmtId="39" fontId="2" fillId="3" borderId="8" xfId="0" applyNumberFormat="1" applyFont="1" applyFill="1" applyBorder="1"/>
    <xf numFmtId="39" fontId="2" fillId="2" borderId="8" xfId="0" applyNumberFormat="1" applyFont="1" applyFill="1" applyBorder="1"/>
    <xf numFmtId="0" fontId="3" fillId="2" borderId="8" xfId="0" applyFont="1" applyFill="1" applyBorder="1"/>
    <xf numFmtId="39" fontId="3" fillId="3" borderId="8" xfId="0" applyNumberFormat="1" applyFont="1" applyFill="1" applyBorder="1"/>
    <xf numFmtId="39" fontId="3" fillId="2" borderId="8" xfId="0" applyNumberFormat="1" applyFont="1" applyFill="1" applyBorder="1"/>
    <xf numFmtId="39" fontId="3" fillId="0" borderId="8" xfId="0" applyNumberFormat="1" applyFont="1" applyBorder="1"/>
    <xf numFmtId="4" fontId="3" fillId="2" borderId="8" xfId="0" applyNumberFormat="1" applyFont="1" applyFill="1" applyBorder="1"/>
    <xf numFmtId="0" fontId="3" fillId="2" borderId="9" xfId="0" applyFont="1" applyFill="1" applyBorder="1"/>
    <xf numFmtId="4" fontId="2" fillId="2" borderId="8" xfId="0" applyNumberFormat="1" applyFont="1" applyFill="1" applyBorder="1"/>
    <xf numFmtId="3" fontId="2" fillId="2" borderId="8" xfId="0" applyNumberFormat="1" applyFont="1" applyFill="1" applyBorder="1"/>
    <xf numFmtId="0" fontId="12" fillId="2" borderId="0" xfId="0" applyFont="1" applyFill="1"/>
    <xf numFmtId="0" fontId="13" fillId="2" borderId="0" xfId="0" applyFont="1" applyFill="1"/>
    <xf numFmtId="0" fontId="13" fillId="2" borderId="10" xfId="0" applyFont="1" applyFill="1" applyBorder="1" applyAlignment="1">
      <alignment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4" fontId="14" fillId="2" borderId="0" xfId="0" applyNumberFormat="1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4" fontId="12" fillId="2" borderId="0" xfId="0" applyNumberFormat="1" applyFont="1" applyFill="1"/>
    <xf numFmtId="0" fontId="16" fillId="4" borderId="0" xfId="0" applyFont="1" applyFill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4">
    <dxf>
      <numFmt numFmtId="168" formatCode="&quot;0.00*&quot;"/>
    </dxf>
    <dxf>
      <numFmt numFmtId="168" formatCode="&quot;0.00*&quot;"/>
    </dxf>
    <dxf>
      <numFmt numFmtId="168" formatCode="&quot;0.00*&quot;"/>
    </dxf>
    <dxf>
      <numFmt numFmtId="168" formatCode="&quot;0.00*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</xdr:colOff>
      <xdr:row>230</xdr:row>
      <xdr:rowOff>22860</xdr:rowOff>
    </xdr:from>
    <xdr:ext cx="2266315" cy="731520"/>
    <xdr:pic>
      <xdr:nvPicPr>
        <xdr:cNvPr id="2" name="Picture 1">
          <a:extLst>
            <a:ext uri="{FF2B5EF4-FFF2-40B4-BE49-F238E27FC236}">
              <a16:creationId xmlns:a16="http://schemas.microsoft.com/office/drawing/2014/main" id="{9AB4A76F-3E67-4C70-BFD4-ED1D75C5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43837860"/>
          <a:ext cx="2266315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83820</xdr:colOff>
      <xdr:row>239</xdr:row>
      <xdr:rowOff>144780</xdr:rowOff>
    </xdr:from>
    <xdr:ext cx="2298700" cy="712470"/>
    <xdr:pic>
      <xdr:nvPicPr>
        <xdr:cNvPr id="3" name="drawing">
          <a:extLst>
            <a:ext uri="{FF2B5EF4-FFF2-40B4-BE49-F238E27FC236}">
              <a16:creationId xmlns:a16="http://schemas.microsoft.com/office/drawing/2014/main" id="{7ADBB8BC-571C-45E7-9FCF-AE2DEEC33E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45674280"/>
          <a:ext cx="2298700" cy="712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3CF7-EF86-46DF-93D7-11E78AA7BBCA}">
  <dimension ref="A1:I247"/>
  <sheetViews>
    <sheetView tabSelected="1" workbookViewId="0">
      <selection sqref="A1:F1"/>
    </sheetView>
  </sheetViews>
  <sheetFormatPr defaultColWidth="9.28515625" defaultRowHeight="11.25" x14ac:dyDescent="0.2"/>
  <cols>
    <col min="1" max="1" width="42.85546875" style="1" customWidth="1"/>
    <col min="2" max="2" width="27.28515625" style="1" bestFit="1" customWidth="1"/>
    <col min="3" max="3" width="32.28515625" style="1" bestFit="1" customWidth="1"/>
    <col min="4" max="4" width="21.85546875" style="1" customWidth="1"/>
    <col min="5" max="5" width="24.7109375" style="3" customWidth="1"/>
    <col min="6" max="6" width="27.7109375" style="2" bestFit="1" customWidth="1"/>
    <col min="7" max="7" width="35.42578125" style="1" customWidth="1"/>
    <col min="8" max="8" width="28.28515625" style="1" customWidth="1"/>
    <col min="9" max="9" width="10.42578125" style="1" bestFit="1" customWidth="1"/>
    <col min="10" max="16384" width="9.28515625" style="1"/>
  </cols>
  <sheetData>
    <row r="1" spans="1:9" s="72" customFormat="1" ht="15" x14ac:dyDescent="0.2">
      <c r="A1" s="84" t="s">
        <v>352</v>
      </c>
      <c r="B1" s="83"/>
      <c r="C1" s="83"/>
      <c r="D1" s="83"/>
      <c r="E1" s="83"/>
      <c r="F1" s="83"/>
    </row>
    <row r="2" spans="1:9" s="72" customFormat="1" ht="12" x14ac:dyDescent="0.2">
      <c r="E2" s="82"/>
      <c r="F2" s="42"/>
    </row>
    <row r="3" spans="1:9" s="72" customFormat="1" ht="12" x14ac:dyDescent="0.2">
      <c r="A3" s="81" t="s">
        <v>351</v>
      </c>
      <c r="B3" s="80"/>
      <c r="C3" s="79"/>
      <c r="D3" s="79"/>
      <c r="E3" s="78"/>
      <c r="F3" s="42"/>
    </row>
    <row r="4" spans="1:9" s="72" customFormat="1" ht="37.5" customHeight="1" x14ac:dyDescent="0.2">
      <c r="A4" s="77" t="s">
        <v>350</v>
      </c>
      <c r="B4" s="77" t="s">
        <v>349</v>
      </c>
      <c r="C4" s="76" t="s">
        <v>348</v>
      </c>
      <c r="D4" s="76" t="s">
        <v>347</v>
      </c>
      <c r="E4" s="75" t="s">
        <v>346</v>
      </c>
      <c r="F4" s="75" t="s">
        <v>345</v>
      </c>
      <c r="G4" s="74" t="s">
        <v>344</v>
      </c>
      <c r="H4" s="74" t="s">
        <v>343</v>
      </c>
      <c r="I4" s="73"/>
    </row>
    <row r="5" spans="1:9" x14ac:dyDescent="0.2">
      <c r="A5" s="64" t="s">
        <v>342</v>
      </c>
      <c r="B5" s="61"/>
      <c r="C5" s="61"/>
      <c r="D5" s="61"/>
      <c r="E5" s="63"/>
      <c r="F5" s="62"/>
      <c r="G5" s="61"/>
      <c r="H5" s="61"/>
    </row>
    <row r="6" spans="1:9" x14ac:dyDescent="0.2">
      <c r="A6" s="64" t="s">
        <v>341</v>
      </c>
      <c r="B6" s="61"/>
      <c r="C6" s="61"/>
      <c r="D6" s="61"/>
      <c r="E6" s="63"/>
      <c r="F6" s="62"/>
      <c r="G6" s="61"/>
      <c r="H6" s="61"/>
    </row>
    <row r="7" spans="1:9" x14ac:dyDescent="0.2">
      <c r="A7" s="61" t="s">
        <v>340</v>
      </c>
      <c r="B7" s="61" t="s">
        <v>339</v>
      </c>
      <c r="C7" s="61" t="s">
        <v>104</v>
      </c>
      <c r="D7" s="71">
        <v>143233</v>
      </c>
      <c r="E7" s="63">
        <v>1015.092271</v>
      </c>
      <c r="F7" s="62">
        <v>4.8100889125862798</v>
      </c>
      <c r="G7" s="63"/>
      <c r="H7" s="63"/>
    </row>
    <row r="8" spans="1:9" x14ac:dyDescent="0.2">
      <c r="A8" s="61" t="s">
        <v>338</v>
      </c>
      <c r="B8" s="61" t="s">
        <v>337</v>
      </c>
      <c r="C8" s="61" t="s">
        <v>104</v>
      </c>
      <c r="D8" s="71">
        <v>68872</v>
      </c>
      <c r="E8" s="63">
        <v>910.28122399999995</v>
      </c>
      <c r="F8" s="62">
        <v>4.3134341064230801</v>
      </c>
      <c r="G8" s="63"/>
      <c r="H8" s="63"/>
    </row>
    <row r="9" spans="1:9" x14ac:dyDescent="0.2">
      <c r="A9" s="61" t="s">
        <v>336</v>
      </c>
      <c r="B9" s="61" t="s">
        <v>335</v>
      </c>
      <c r="C9" s="61" t="s">
        <v>145</v>
      </c>
      <c r="D9" s="71">
        <v>73647</v>
      </c>
      <c r="E9" s="63">
        <v>874.18988999999999</v>
      </c>
      <c r="F9" s="62">
        <v>4.1424126825846104</v>
      </c>
      <c r="G9" s="63"/>
      <c r="H9" s="63"/>
    </row>
    <row r="10" spans="1:9" x14ac:dyDescent="0.2">
      <c r="A10" s="61" t="s">
        <v>334</v>
      </c>
      <c r="B10" s="61" t="s">
        <v>333</v>
      </c>
      <c r="C10" s="61" t="s">
        <v>165</v>
      </c>
      <c r="D10" s="71">
        <v>35369</v>
      </c>
      <c r="E10" s="63">
        <v>621.43332999999996</v>
      </c>
      <c r="F10" s="62">
        <v>2.9447072507013199</v>
      </c>
      <c r="G10" s="63"/>
      <c r="H10" s="63"/>
    </row>
    <row r="11" spans="1:9" x14ac:dyDescent="0.2">
      <c r="A11" s="61" t="s">
        <v>332</v>
      </c>
      <c r="B11" s="61" t="s">
        <v>331</v>
      </c>
      <c r="C11" s="61" t="s">
        <v>210</v>
      </c>
      <c r="D11" s="71">
        <v>54199</v>
      </c>
      <c r="E11" s="63">
        <v>538.79225899999994</v>
      </c>
      <c r="F11" s="62">
        <v>2.55310649607262</v>
      </c>
      <c r="G11" s="63"/>
      <c r="H11" s="63"/>
    </row>
    <row r="12" spans="1:9" x14ac:dyDescent="0.2">
      <c r="A12" s="61" t="s">
        <v>330</v>
      </c>
      <c r="B12" s="61" t="s">
        <v>329</v>
      </c>
      <c r="C12" s="61" t="s">
        <v>93</v>
      </c>
      <c r="D12" s="71">
        <v>14008</v>
      </c>
      <c r="E12" s="63">
        <v>526.70079999999996</v>
      </c>
      <c r="F12" s="62">
        <v>2.4958102339154999</v>
      </c>
      <c r="G12" s="63"/>
      <c r="H12" s="63"/>
    </row>
    <row r="13" spans="1:9" x14ac:dyDescent="0.2">
      <c r="A13" s="61" t="s">
        <v>328</v>
      </c>
      <c r="B13" s="61" t="s">
        <v>327</v>
      </c>
      <c r="C13" s="61" t="s">
        <v>104</v>
      </c>
      <c r="D13" s="71">
        <v>51244</v>
      </c>
      <c r="E13" s="63">
        <v>491.68617999999998</v>
      </c>
      <c r="F13" s="62">
        <v>2.3298908980560098</v>
      </c>
      <c r="G13" s="63"/>
      <c r="H13" s="63"/>
    </row>
    <row r="14" spans="1:9" x14ac:dyDescent="0.2">
      <c r="A14" s="61" t="s">
        <v>326</v>
      </c>
      <c r="B14" s="61" t="s">
        <v>325</v>
      </c>
      <c r="C14" s="61" t="s">
        <v>99</v>
      </c>
      <c r="D14" s="71">
        <v>40989</v>
      </c>
      <c r="E14" s="63">
        <v>393.24846600000001</v>
      </c>
      <c r="F14" s="62">
        <v>1.86343659609852</v>
      </c>
      <c r="G14" s="63"/>
      <c r="H14" s="63"/>
    </row>
    <row r="15" spans="1:9" x14ac:dyDescent="0.2">
      <c r="A15" s="61" t="s">
        <v>324</v>
      </c>
      <c r="B15" s="61" t="s">
        <v>323</v>
      </c>
      <c r="C15" s="61" t="s">
        <v>104</v>
      </c>
      <c r="D15" s="71">
        <v>31534</v>
      </c>
      <c r="E15" s="63">
        <v>386.60683999999998</v>
      </c>
      <c r="F15" s="62">
        <v>1.8319647659045299</v>
      </c>
      <c r="G15" s="63"/>
      <c r="H15" s="63"/>
    </row>
    <row r="16" spans="1:9" x14ac:dyDescent="0.2">
      <c r="A16" s="61" t="s">
        <v>322</v>
      </c>
      <c r="B16" s="61" t="s">
        <v>321</v>
      </c>
      <c r="C16" s="61" t="s">
        <v>117</v>
      </c>
      <c r="D16" s="71">
        <v>140362</v>
      </c>
      <c r="E16" s="63">
        <v>368.80115499999999</v>
      </c>
      <c r="F16" s="62">
        <v>1.74759122623101</v>
      </c>
      <c r="G16" s="63"/>
      <c r="H16" s="63"/>
    </row>
    <row r="17" spans="1:8" x14ac:dyDescent="0.2">
      <c r="A17" s="61" t="s">
        <v>320</v>
      </c>
      <c r="B17" s="61" t="s">
        <v>80</v>
      </c>
      <c r="C17" s="61" t="s">
        <v>210</v>
      </c>
      <c r="D17" s="71">
        <v>17752</v>
      </c>
      <c r="E17" s="63">
        <v>364.02251200000001</v>
      </c>
      <c r="F17" s="62">
        <v>1.7249472771357599</v>
      </c>
      <c r="G17" s="63"/>
      <c r="H17" s="63"/>
    </row>
    <row r="18" spans="1:8" x14ac:dyDescent="0.2">
      <c r="A18" s="61" t="s">
        <v>319</v>
      </c>
      <c r="B18" s="61" t="s">
        <v>318</v>
      </c>
      <c r="C18" s="61" t="s">
        <v>120</v>
      </c>
      <c r="D18" s="71">
        <v>17519</v>
      </c>
      <c r="E18" s="63">
        <v>318.25015400000001</v>
      </c>
      <c r="F18" s="62">
        <v>1.5080516135505799</v>
      </c>
      <c r="G18" s="63"/>
      <c r="H18" s="63"/>
    </row>
    <row r="19" spans="1:8" x14ac:dyDescent="0.2">
      <c r="A19" s="61" t="s">
        <v>317</v>
      </c>
      <c r="B19" s="61" t="s">
        <v>316</v>
      </c>
      <c r="C19" s="61" t="s">
        <v>111</v>
      </c>
      <c r="D19" s="71">
        <v>6611</v>
      </c>
      <c r="E19" s="63">
        <v>303.24657000000002</v>
      </c>
      <c r="F19" s="62">
        <v>1.4369560342527901</v>
      </c>
      <c r="G19" s="63"/>
      <c r="H19" s="63"/>
    </row>
    <row r="20" spans="1:8" x14ac:dyDescent="0.2">
      <c r="A20" s="61" t="s">
        <v>315</v>
      </c>
      <c r="B20" s="61" t="s">
        <v>314</v>
      </c>
      <c r="C20" s="61" t="s">
        <v>313</v>
      </c>
      <c r="D20" s="71">
        <v>69721</v>
      </c>
      <c r="E20" s="63">
        <v>293.97859649999998</v>
      </c>
      <c r="F20" s="62">
        <v>1.3930390644874899</v>
      </c>
      <c r="G20" s="63"/>
      <c r="H20" s="63"/>
    </row>
    <row r="21" spans="1:8" x14ac:dyDescent="0.2">
      <c r="A21" s="61" t="s">
        <v>312</v>
      </c>
      <c r="B21" s="61" t="s">
        <v>311</v>
      </c>
      <c r="C21" s="61" t="s">
        <v>310</v>
      </c>
      <c r="D21" s="71">
        <v>22034</v>
      </c>
      <c r="E21" s="63">
        <v>288.6454</v>
      </c>
      <c r="F21" s="62">
        <v>1.3677673231037999</v>
      </c>
      <c r="G21" s="63"/>
      <c r="H21" s="63"/>
    </row>
    <row r="22" spans="1:8" x14ac:dyDescent="0.2">
      <c r="A22" s="61" t="s">
        <v>309</v>
      </c>
      <c r="B22" s="61" t="s">
        <v>308</v>
      </c>
      <c r="C22" s="61" t="s">
        <v>120</v>
      </c>
      <c r="D22" s="71">
        <v>14446</v>
      </c>
      <c r="E22" s="63">
        <v>286.0308</v>
      </c>
      <c r="F22" s="62">
        <v>1.3553778499197999</v>
      </c>
      <c r="G22" s="63"/>
      <c r="H22" s="63"/>
    </row>
    <row r="23" spans="1:8" x14ac:dyDescent="0.2">
      <c r="A23" s="61" t="s">
        <v>307</v>
      </c>
      <c r="B23" s="61" t="s">
        <v>306</v>
      </c>
      <c r="C23" s="61" t="s">
        <v>123</v>
      </c>
      <c r="D23" s="71">
        <v>138400</v>
      </c>
      <c r="E23" s="63">
        <v>282.33600000000001</v>
      </c>
      <c r="F23" s="62">
        <v>1.33786977009104</v>
      </c>
      <c r="G23" s="63"/>
      <c r="H23" s="63"/>
    </row>
    <row r="24" spans="1:8" x14ac:dyDescent="0.2">
      <c r="A24" s="61" t="s">
        <v>305</v>
      </c>
      <c r="B24" s="61" t="s">
        <v>304</v>
      </c>
      <c r="C24" s="61" t="s">
        <v>185</v>
      </c>
      <c r="D24" s="71">
        <v>10682</v>
      </c>
      <c r="E24" s="63">
        <v>280.039312</v>
      </c>
      <c r="F24" s="62">
        <v>1.3269867461531399</v>
      </c>
      <c r="G24" s="63"/>
      <c r="H24" s="63"/>
    </row>
    <row r="25" spans="1:8" x14ac:dyDescent="0.2">
      <c r="A25" s="61" t="s">
        <v>303</v>
      </c>
      <c r="B25" s="61" t="s">
        <v>302</v>
      </c>
      <c r="C25" s="61" t="s">
        <v>114</v>
      </c>
      <c r="D25" s="71">
        <v>167429</v>
      </c>
      <c r="E25" s="63">
        <v>273.34458540000003</v>
      </c>
      <c r="F25" s="62">
        <v>1.29526329488527</v>
      </c>
      <c r="G25" s="63"/>
      <c r="H25" s="63"/>
    </row>
    <row r="26" spans="1:8" x14ac:dyDescent="0.2">
      <c r="A26" s="61" t="s">
        <v>301</v>
      </c>
      <c r="B26" s="61" t="s">
        <v>300</v>
      </c>
      <c r="C26" s="61" t="s">
        <v>176</v>
      </c>
      <c r="D26" s="71">
        <v>2466</v>
      </c>
      <c r="E26" s="63">
        <v>268.15284000000003</v>
      </c>
      <c r="F26" s="62">
        <v>1.2706618298766701</v>
      </c>
      <c r="G26" s="63"/>
      <c r="H26" s="63"/>
    </row>
    <row r="27" spans="1:8" x14ac:dyDescent="0.2">
      <c r="A27" s="61" t="s">
        <v>299</v>
      </c>
      <c r="B27" s="61" t="s">
        <v>298</v>
      </c>
      <c r="C27" s="61" t="s">
        <v>176</v>
      </c>
      <c r="D27" s="71">
        <v>5082</v>
      </c>
      <c r="E27" s="63">
        <v>266.34762000000001</v>
      </c>
      <c r="F27" s="62">
        <v>1.2621076629749499</v>
      </c>
      <c r="G27" s="63"/>
      <c r="H27" s="63"/>
    </row>
    <row r="28" spans="1:8" x14ac:dyDescent="0.2">
      <c r="A28" s="61" t="s">
        <v>297</v>
      </c>
      <c r="B28" s="61" t="s">
        <v>296</v>
      </c>
      <c r="C28" s="61" t="s">
        <v>120</v>
      </c>
      <c r="D28" s="71">
        <v>12534</v>
      </c>
      <c r="E28" s="63">
        <v>254.46526800000001</v>
      </c>
      <c r="F28" s="62">
        <v>1.20580226961958</v>
      </c>
      <c r="G28" s="63"/>
      <c r="H28" s="63"/>
    </row>
    <row r="29" spans="1:8" x14ac:dyDescent="0.2">
      <c r="A29" s="61" t="s">
        <v>295</v>
      </c>
      <c r="B29" s="61" t="s">
        <v>294</v>
      </c>
      <c r="C29" s="61" t="s">
        <v>293</v>
      </c>
      <c r="D29" s="71">
        <v>59719</v>
      </c>
      <c r="E29" s="63">
        <v>253.80574999999999</v>
      </c>
      <c r="F29" s="62">
        <v>1.2026770953767301</v>
      </c>
      <c r="G29" s="63"/>
      <c r="H29" s="63"/>
    </row>
    <row r="30" spans="1:8" x14ac:dyDescent="0.2">
      <c r="A30" s="61" t="s">
        <v>292</v>
      </c>
      <c r="B30" s="61" t="s">
        <v>291</v>
      </c>
      <c r="C30" s="61" t="s">
        <v>120</v>
      </c>
      <c r="D30" s="71">
        <v>14334</v>
      </c>
      <c r="E30" s="63">
        <v>239.66448</v>
      </c>
      <c r="F30" s="62">
        <v>1.13566765398882</v>
      </c>
      <c r="G30" s="63"/>
      <c r="H30" s="63"/>
    </row>
    <row r="31" spans="1:8" x14ac:dyDescent="0.2">
      <c r="A31" s="61" t="s">
        <v>290</v>
      </c>
      <c r="B31" s="61" t="s">
        <v>289</v>
      </c>
      <c r="C31" s="61" t="s">
        <v>160</v>
      </c>
      <c r="D31" s="71">
        <v>1213</v>
      </c>
      <c r="E31" s="63">
        <v>238.96100000000001</v>
      </c>
      <c r="F31" s="62">
        <v>1.1323341625960699</v>
      </c>
      <c r="G31" s="63"/>
      <c r="H31" s="63"/>
    </row>
    <row r="32" spans="1:8" x14ac:dyDescent="0.2">
      <c r="A32" s="61" t="s">
        <v>288</v>
      </c>
      <c r="B32" s="61" t="s">
        <v>287</v>
      </c>
      <c r="C32" s="61" t="s">
        <v>229</v>
      </c>
      <c r="D32" s="71">
        <v>4684</v>
      </c>
      <c r="E32" s="63">
        <v>218.64912000000001</v>
      </c>
      <c r="F32" s="62">
        <v>1.03608483475365</v>
      </c>
      <c r="G32" s="63"/>
      <c r="H32" s="63"/>
    </row>
    <row r="33" spans="1:8" x14ac:dyDescent="0.2">
      <c r="A33" s="61" t="s">
        <v>286</v>
      </c>
      <c r="B33" s="61" t="s">
        <v>285</v>
      </c>
      <c r="C33" s="61" t="s">
        <v>142</v>
      </c>
      <c r="D33" s="71">
        <v>30003</v>
      </c>
      <c r="E33" s="63">
        <v>218.6168595</v>
      </c>
      <c r="F33" s="62">
        <v>1.0359319660166899</v>
      </c>
      <c r="G33" s="63"/>
      <c r="H33" s="63"/>
    </row>
    <row r="34" spans="1:8" x14ac:dyDescent="0.2">
      <c r="A34" s="61" t="s">
        <v>284</v>
      </c>
      <c r="B34" s="61" t="s">
        <v>283</v>
      </c>
      <c r="C34" s="61" t="s">
        <v>190</v>
      </c>
      <c r="D34" s="71">
        <v>8033</v>
      </c>
      <c r="E34" s="63">
        <v>218.25660999999999</v>
      </c>
      <c r="F34" s="62">
        <v>1.03422489743267</v>
      </c>
      <c r="G34" s="63"/>
      <c r="H34" s="63"/>
    </row>
    <row r="35" spans="1:8" x14ac:dyDescent="0.2">
      <c r="A35" s="61" t="s">
        <v>282</v>
      </c>
      <c r="B35" s="61" t="s">
        <v>281</v>
      </c>
      <c r="C35" s="61" t="s">
        <v>90</v>
      </c>
      <c r="D35" s="71">
        <v>22508</v>
      </c>
      <c r="E35" s="63">
        <v>211.980344</v>
      </c>
      <c r="F35" s="62">
        <v>1.0044843523004501</v>
      </c>
      <c r="G35" s="63"/>
      <c r="H35" s="63"/>
    </row>
    <row r="36" spans="1:8" x14ac:dyDescent="0.2">
      <c r="A36" s="61" t="s">
        <v>280</v>
      </c>
      <c r="B36" s="61" t="s">
        <v>279</v>
      </c>
      <c r="C36" s="61" t="s">
        <v>252</v>
      </c>
      <c r="D36" s="71">
        <v>1204</v>
      </c>
      <c r="E36" s="63">
        <v>209.30336</v>
      </c>
      <c r="F36" s="62">
        <v>0.99179926797320095</v>
      </c>
      <c r="G36" s="63"/>
      <c r="H36" s="63"/>
    </row>
    <row r="37" spans="1:8" x14ac:dyDescent="0.2">
      <c r="A37" s="61" t="s">
        <v>278</v>
      </c>
      <c r="B37" s="61" t="s">
        <v>277</v>
      </c>
      <c r="C37" s="61" t="s">
        <v>176</v>
      </c>
      <c r="D37" s="71">
        <v>7095</v>
      </c>
      <c r="E37" s="63">
        <v>209.30250000000001</v>
      </c>
      <c r="F37" s="62">
        <v>0.991795192800349</v>
      </c>
      <c r="G37" s="63"/>
      <c r="H37" s="63"/>
    </row>
    <row r="38" spans="1:8" x14ac:dyDescent="0.2">
      <c r="A38" s="61" t="s">
        <v>276</v>
      </c>
      <c r="B38" s="61" t="s">
        <v>275</v>
      </c>
      <c r="C38" s="61" t="s">
        <v>132</v>
      </c>
      <c r="D38" s="71">
        <v>114370</v>
      </c>
      <c r="E38" s="63">
        <v>207.57011299999999</v>
      </c>
      <c r="F38" s="62">
        <v>0.98358615039201702</v>
      </c>
      <c r="G38" s="63"/>
      <c r="H38" s="63"/>
    </row>
    <row r="39" spans="1:8" x14ac:dyDescent="0.2">
      <c r="A39" s="61" t="s">
        <v>274</v>
      </c>
      <c r="B39" s="61" t="s">
        <v>273</v>
      </c>
      <c r="C39" s="61" t="s">
        <v>120</v>
      </c>
      <c r="D39" s="71">
        <v>2209</v>
      </c>
      <c r="E39" s="63">
        <v>205.249235</v>
      </c>
      <c r="F39" s="62">
        <v>0.97258850037122901</v>
      </c>
      <c r="G39" s="63"/>
      <c r="H39" s="63"/>
    </row>
    <row r="40" spans="1:8" x14ac:dyDescent="0.2">
      <c r="A40" s="61" t="s">
        <v>272</v>
      </c>
      <c r="B40" s="61" t="s">
        <v>271</v>
      </c>
      <c r="C40" s="61" t="s">
        <v>139</v>
      </c>
      <c r="D40" s="71">
        <v>51608</v>
      </c>
      <c r="E40" s="63">
        <v>203.95481599999999</v>
      </c>
      <c r="F40" s="62">
        <v>0.96645480133911299</v>
      </c>
      <c r="G40" s="63"/>
      <c r="H40" s="63"/>
    </row>
    <row r="41" spans="1:8" x14ac:dyDescent="0.2">
      <c r="A41" s="61" t="s">
        <v>270</v>
      </c>
      <c r="B41" s="61" t="s">
        <v>269</v>
      </c>
      <c r="C41" s="61" t="s">
        <v>104</v>
      </c>
      <c r="D41" s="71">
        <v>248907</v>
      </c>
      <c r="E41" s="63">
        <v>197.55748589999999</v>
      </c>
      <c r="F41" s="62">
        <v>0.93614058512126097</v>
      </c>
      <c r="G41" s="63"/>
      <c r="H41" s="63"/>
    </row>
    <row r="42" spans="1:8" x14ac:dyDescent="0.2">
      <c r="A42" s="61" t="s">
        <v>268</v>
      </c>
      <c r="B42" s="61" t="s">
        <v>267</v>
      </c>
      <c r="C42" s="61" t="s">
        <v>210</v>
      </c>
      <c r="D42" s="71">
        <v>14870</v>
      </c>
      <c r="E42" s="63">
        <v>182.90100000000001</v>
      </c>
      <c r="F42" s="62">
        <v>0.86668975553744798</v>
      </c>
      <c r="G42" s="63"/>
      <c r="H42" s="63"/>
    </row>
    <row r="43" spans="1:8" x14ac:dyDescent="0.2">
      <c r="A43" s="61" t="s">
        <v>266</v>
      </c>
      <c r="B43" s="61" t="s">
        <v>265</v>
      </c>
      <c r="C43" s="61" t="s">
        <v>264</v>
      </c>
      <c r="D43" s="71">
        <v>11372</v>
      </c>
      <c r="E43" s="63">
        <v>177.4032</v>
      </c>
      <c r="F43" s="62">
        <v>0.84063802843921498</v>
      </c>
      <c r="G43" s="63"/>
      <c r="H43" s="63"/>
    </row>
    <row r="44" spans="1:8" x14ac:dyDescent="0.2">
      <c r="A44" s="61" t="s">
        <v>263</v>
      </c>
      <c r="B44" s="61" t="s">
        <v>262</v>
      </c>
      <c r="C44" s="61" t="s">
        <v>261</v>
      </c>
      <c r="D44" s="71">
        <v>15317</v>
      </c>
      <c r="E44" s="63">
        <v>173.84795</v>
      </c>
      <c r="F44" s="62">
        <v>0.82379121648425302</v>
      </c>
      <c r="G44" s="63"/>
      <c r="H44" s="63"/>
    </row>
    <row r="45" spans="1:8" x14ac:dyDescent="0.2">
      <c r="A45" s="61" t="s">
        <v>260</v>
      </c>
      <c r="B45" s="61" t="s">
        <v>259</v>
      </c>
      <c r="C45" s="61" t="s">
        <v>258</v>
      </c>
      <c r="D45" s="71">
        <v>3976</v>
      </c>
      <c r="E45" s="63">
        <v>173.59216000000001</v>
      </c>
      <c r="F45" s="62">
        <v>0.82257913687523598</v>
      </c>
      <c r="G45" s="63"/>
      <c r="H45" s="63"/>
    </row>
    <row r="46" spans="1:8" x14ac:dyDescent="0.2">
      <c r="A46" s="61" t="s">
        <v>257</v>
      </c>
      <c r="B46" s="61" t="s">
        <v>79</v>
      </c>
      <c r="C46" s="61" t="s">
        <v>185</v>
      </c>
      <c r="D46" s="71">
        <v>53773</v>
      </c>
      <c r="E46" s="63">
        <v>172.0736</v>
      </c>
      <c r="F46" s="62">
        <v>0.81538332933362101</v>
      </c>
      <c r="G46" s="63"/>
      <c r="H46" s="63"/>
    </row>
    <row r="47" spans="1:8" x14ac:dyDescent="0.2">
      <c r="A47" s="61" t="s">
        <v>256</v>
      </c>
      <c r="B47" s="61" t="s">
        <v>255</v>
      </c>
      <c r="C47" s="61" t="s">
        <v>99</v>
      </c>
      <c r="D47" s="71">
        <v>50390</v>
      </c>
      <c r="E47" s="63">
        <v>164.01945000000001</v>
      </c>
      <c r="F47" s="62">
        <v>0.777218150933492</v>
      </c>
      <c r="G47" s="63"/>
      <c r="H47" s="63"/>
    </row>
    <row r="48" spans="1:8" x14ac:dyDescent="0.2">
      <c r="A48" s="61" t="s">
        <v>254</v>
      </c>
      <c r="B48" s="61" t="s">
        <v>253</v>
      </c>
      <c r="C48" s="61" t="s">
        <v>252</v>
      </c>
      <c r="D48" s="71">
        <v>531</v>
      </c>
      <c r="E48" s="63">
        <v>162.64529999999999</v>
      </c>
      <c r="F48" s="62">
        <v>0.77070664073085904</v>
      </c>
      <c r="G48" s="63"/>
      <c r="H48" s="63"/>
    </row>
    <row r="49" spans="1:8" x14ac:dyDescent="0.2">
      <c r="A49" s="61" t="s">
        <v>251</v>
      </c>
      <c r="B49" s="61" t="s">
        <v>250</v>
      </c>
      <c r="C49" s="61" t="s">
        <v>111</v>
      </c>
      <c r="D49" s="71">
        <v>1219</v>
      </c>
      <c r="E49" s="63">
        <v>159.68899999999999</v>
      </c>
      <c r="F49" s="62">
        <v>0.75669799712423402</v>
      </c>
      <c r="G49" s="63"/>
      <c r="H49" s="63"/>
    </row>
    <row r="50" spans="1:8" x14ac:dyDescent="0.2">
      <c r="A50" s="61" t="s">
        <v>249</v>
      </c>
      <c r="B50" s="61" t="s">
        <v>248</v>
      </c>
      <c r="C50" s="61" t="s">
        <v>123</v>
      </c>
      <c r="D50" s="71">
        <v>12085</v>
      </c>
      <c r="E50" s="63">
        <v>158.86940999999999</v>
      </c>
      <c r="F50" s="62">
        <v>0.75281431001076304</v>
      </c>
      <c r="G50" s="63"/>
      <c r="H50" s="63"/>
    </row>
    <row r="51" spans="1:8" x14ac:dyDescent="0.2">
      <c r="A51" s="61" t="s">
        <v>247</v>
      </c>
      <c r="B51" s="61" t="s">
        <v>246</v>
      </c>
      <c r="C51" s="61" t="s">
        <v>190</v>
      </c>
      <c r="D51" s="71">
        <v>1966</v>
      </c>
      <c r="E51" s="63">
        <v>157.79115999999999</v>
      </c>
      <c r="F51" s="62">
        <v>0.74770494358352502</v>
      </c>
      <c r="G51" s="63"/>
      <c r="H51" s="63"/>
    </row>
    <row r="52" spans="1:8" x14ac:dyDescent="0.2">
      <c r="A52" s="61" t="s">
        <v>245</v>
      </c>
      <c r="B52" s="61" t="s">
        <v>244</v>
      </c>
      <c r="C52" s="61" t="s">
        <v>104</v>
      </c>
      <c r="D52" s="71">
        <v>138616</v>
      </c>
      <c r="E52" s="63">
        <v>156.71924960000001</v>
      </c>
      <c r="F52" s="62">
        <v>0.742625617814207</v>
      </c>
      <c r="G52" s="63"/>
      <c r="H52" s="63"/>
    </row>
    <row r="53" spans="1:8" x14ac:dyDescent="0.2">
      <c r="A53" s="61" t="s">
        <v>243</v>
      </c>
      <c r="B53" s="61" t="s">
        <v>242</v>
      </c>
      <c r="C53" s="61" t="s">
        <v>104</v>
      </c>
      <c r="D53" s="71">
        <v>48101</v>
      </c>
      <c r="E53" s="63">
        <v>156.23204799999999</v>
      </c>
      <c r="F53" s="62">
        <v>0.74031697742622904</v>
      </c>
      <c r="G53" s="63"/>
      <c r="H53" s="63"/>
    </row>
    <row r="54" spans="1:8" x14ac:dyDescent="0.2">
      <c r="A54" s="61" t="s">
        <v>241</v>
      </c>
      <c r="B54" s="61" t="s">
        <v>240</v>
      </c>
      <c r="C54" s="61" t="s">
        <v>93</v>
      </c>
      <c r="D54" s="71">
        <v>11207</v>
      </c>
      <c r="E54" s="63">
        <v>154.72384199999999</v>
      </c>
      <c r="F54" s="62">
        <v>0.73317023307032003</v>
      </c>
      <c r="G54" s="63"/>
      <c r="H54" s="63"/>
    </row>
    <row r="55" spans="1:8" x14ac:dyDescent="0.2">
      <c r="A55" s="61" t="s">
        <v>239</v>
      </c>
      <c r="B55" s="61" t="s">
        <v>238</v>
      </c>
      <c r="C55" s="61" t="s">
        <v>104</v>
      </c>
      <c r="D55" s="71">
        <v>128456</v>
      </c>
      <c r="E55" s="63">
        <v>153.42784639999999</v>
      </c>
      <c r="F55" s="62">
        <v>0.72702906320388105</v>
      </c>
      <c r="G55" s="63"/>
      <c r="H55" s="63"/>
    </row>
    <row r="56" spans="1:8" x14ac:dyDescent="0.2">
      <c r="A56" s="61" t="s">
        <v>237</v>
      </c>
      <c r="B56" s="61" t="s">
        <v>236</v>
      </c>
      <c r="C56" s="61" t="s">
        <v>99</v>
      </c>
      <c r="D56" s="71">
        <v>39171</v>
      </c>
      <c r="E56" s="63">
        <v>149.08482599999999</v>
      </c>
      <c r="F56" s="62">
        <v>0.70644934363553402</v>
      </c>
      <c r="G56" s="63"/>
      <c r="H56" s="63"/>
    </row>
    <row r="57" spans="1:8" x14ac:dyDescent="0.2">
      <c r="A57" s="61" t="s">
        <v>235</v>
      </c>
      <c r="B57" s="61" t="s">
        <v>234</v>
      </c>
      <c r="C57" s="61" t="s">
        <v>90</v>
      </c>
      <c r="D57" s="71">
        <v>33916</v>
      </c>
      <c r="E57" s="63">
        <v>140.039164</v>
      </c>
      <c r="F57" s="62">
        <v>0.66358581316028098</v>
      </c>
      <c r="G57" s="63"/>
      <c r="H57" s="63"/>
    </row>
    <row r="58" spans="1:8" x14ac:dyDescent="0.2">
      <c r="A58" s="61" t="s">
        <v>233</v>
      </c>
      <c r="B58" s="61" t="s">
        <v>232</v>
      </c>
      <c r="C58" s="61" t="s">
        <v>139</v>
      </c>
      <c r="D58" s="71">
        <v>8237</v>
      </c>
      <c r="E58" s="63">
        <v>139.73246800000001</v>
      </c>
      <c r="F58" s="62">
        <v>0.66213251174987697</v>
      </c>
      <c r="G58" s="63"/>
      <c r="H58" s="63"/>
    </row>
    <row r="59" spans="1:8" x14ac:dyDescent="0.2">
      <c r="A59" s="61" t="s">
        <v>231</v>
      </c>
      <c r="B59" s="61" t="s">
        <v>230</v>
      </c>
      <c r="C59" s="61" t="s">
        <v>229</v>
      </c>
      <c r="D59" s="71">
        <v>35807</v>
      </c>
      <c r="E59" s="63">
        <v>139.03858099999999</v>
      </c>
      <c r="F59" s="62">
        <v>0.658844477488716</v>
      </c>
      <c r="G59" s="63"/>
      <c r="H59" s="63"/>
    </row>
    <row r="60" spans="1:8" x14ac:dyDescent="0.2">
      <c r="A60" s="61" t="s">
        <v>228</v>
      </c>
      <c r="B60" s="61" t="s">
        <v>227</v>
      </c>
      <c r="C60" s="61" t="s">
        <v>226</v>
      </c>
      <c r="D60" s="71">
        <v>32173</v>
      </c>
      <c r="E60" s="63">
        <v>130.94410999999999</v>
      </c>
      <c r="F60" s="62">
        <v>0.62048823508328899</v>
      </c>
      <c r="G60" s="63"/>
      <c r="H60" s="63"/>
    </row>
    <row r="61" spans="1:8" x14ac:dyDescent="0.2">
      <c r="A61" s="61" t="s">
        <v>225</v>
      </c>
      <c r="B61" s="61" t="s">
        <v>224</v>
      </c>
      <c r="C61" s="61" t="s">
        <v>223</v>
      </c>
      <c r="D61" s="71">
        <v>1185</v>
      </c>
      <c r="E61" s="63">
        <v>129.82859999999999</v>
      </c>
      <c r="F61" s="62">
        <v>0.61520230942296095</v>
      </c>
      <c r="G61" s="63"/>
      <c r="H61" s="63"/>
    </row>
    <row r="62" spans="1:8" x14ac:dyDescent="0.2">
      <c r="A62" s="61" t="s">
        <v>222</v>
      </c>
      <c r="B62" s="61" t="s">
        <v>221</v>
      </c>
      <c r="C62" s="61" t="s">
        <v>104</v>
      </c>
      <c r="D62" s="71">
        <v>30637</v>
      </c>
      <c r="E62" s="63">
        <v>127.75629000000001</v>
      </c>
      <c r="F62" s="62">
        <v>0.60538251703638202</v>
      </c>
      <c r="G62" s="63"/>
      <c r="H62" s="63"/>
    </row>
    <row r="63" spans="1:8" x14ac:dyDescent="0.2">
      <c r="A63" s="61" t="s">
        <v>220</v>
      </c>
      <c r="B63" s="61" t="s">
        <v>219</v>
      </c>
      <c r="C63" s="61" t="s">
        <v>99</v>
      </c>
      <c r="D63" s="71">
        <v>41413</v>
      </c>
      <c r="E63" s="63">
        <v>123.82487</v>
      </c>
      <c r="F63" s="62">
        <v>0.58675319604461496</v>
      </c>
      <c r="G63" s="63"/>
      <c r="H63" s="63"/>
    </row>
    <row r="64" spans="1:8" x14ac:dyDescent="0.2">
      <c r="A64" s="61" t="s">
        <v>218</v>
      </c>
      <c r="B64" s="61" t="s">
        <v>217</v>
      </c>
      <c r="C64" s="61" t="s">
        <v>155</v>
      </c>
      <c r="D64" s="71">
        <v>31883</v>
      </c>
      <c r="E64" s="63">
        <v>121.18728299999999</v>
      </c>
      <c r="F64" s="62">
        <v>0.57425479728113804</v>
      </c>
      <c r="G64" s="63"/>
      <c r="H64" s="63"/>
    </row>
    <row r="65" spans="1:8" x14ac:dyDescent="0.2">
      <c r="A65" s="61" t="s">
        <v>216</v>
      </c>
      <c r="B65" s="61" t="s">
        <v>215</v>
      </c>
      <c r="C65" s="61" t="s">
        <v>139</v>
      </c>
      <c r="D65" s="71">
        <v>36362</v>
      </c>
      <c r="E65" s="63">
        <v>120.412763</v>
      </c>
      <c r="F65" s="62">
        <v>0.57058467765653897</v>
      </c>
      <c r="G65" s="63"/>
      <c r="H65" s="63"/>
    </row>
    <row r="66" spans="1:8" x14ac:dyDescent="0.2">
      <c r="A66" s="61" t="s">
        <v>214</v>
      </c>
      <c r="B66" s="61" t="s">
        <v>213</v>
      </c>
      <c r="C66" s="61" t="s">
        <v>155</v>
      </c>
      <c r="D66" s="71">
        <v>6665</v>
      </c>
      <c r="E66" s="63">
        <v>117.523945</v>
      </c>
      <c r="F66" s="62">
        <v>0.55689580243873105</v>
      </c>
      <c r="G66" s="63"/>
      <c r="H66" s="63"/>
    </row>
    <row r="67" spans="1:8" x14ac:dyDescent="0.2">
      <c r="A67" s="61" t="s">
        <v>212</v>
      </c>
      <c r="B67" s="61" t="s">
        <v>211</v>
      </c>
      <c r="C67" s="61" t="s">
        <v>210</v>
      </c>
      <c r="D67" s="71">
        <v>1094</v>
      </c>
      <c r="E67" s="63">
        <v>116.29219999999999</v>
      </c>
      <c r="F67" s="62">
        <v>0.55105908873604803</v>
      </c>
      <c r="G67" s="63"/>
      <c r="H67" s="63"/>
    </row>
    <row r="68" spans="1:8" x14ac:dyDescent="0.2">
      <c r="A68" s="61" t="s">
        <v>209</v>
      </c>
      <c r="B68" s="61" t="s">
        <v>208</v>
      </c>
      <c r="C68" s="61" t="s">
        <v>165</v>
      </c>
      <c r="D68" s="71">
        <v>897697</v>
      </c>
      <c r="E68" s="63">
        <v>116.2517615</v>
      </c>
      <c r="F68" s="62">
        <v>0.55086746794841301</v>
      </c>
      <c r="G68" s="63"/>
      <c r="H68" s="63"/>
    </row>
    <row r="69" spans="1:8" x14ac:dyDescent="0.2">
      <c r="A69" s="61" t="s">
        <v>207</v>
      </c>
      <c r="B69" s="61" t="s">
        <v>206</v>
      </c>
      <c r="C69" s="61" t="s">
        <v>111</v>
      </c>
      <c r="D69" s="71">
        <v>6528</v>
      </c>
      <c r="E69" s="63">
        <v>112.51008</v>
      </c>
      <c r="F69" s="62">
        <v>0.53313723670564195</v>
      </c>
      <c r="G69" s="63"/>
      <c r="H69" s="63"/>
    </row>
    <row r="70" spans="1:8" x14ac:dyDescent="0.2">
      <c r="A70" s="61" t="s">
        <v>205</v>
      </c>
      <c r="B70" s="61" t="s">
        <v>204</v>
      </c>
      <c r="C70" s="61" t="s">
        <v>203</v>
      </c>
      <c r="D70" s="71">
        <v>145548</v>
      </c>
      <c r="E70" s="63">
        <v>111.4024392</v>
      </c>
      <c r="F70" s="62">
        <v>0.52788859982462299</v>
      </c>
      <c r="G70" s="63"/>
      <c r="H70" s="63"/>
    </row>
    <row r="71" spans="1:8" x14ac:dyDescent="0.2">
      <c r="A71" s="61" t="s">
        <v>202</v>
      </c>
      <c r="B71" s="61" t="s">
        <v>201</v>
      </c>
      <c r="C71" s="61" t="s">
        <v>111</v>
      </c>
      <c r="D71" s="71">
        <v>8982</v>
      </c>
      <c r="E71" s="63">
        <v>110.936682</v>
      </c>
      <c r="F71" s="62">
        <v>0.52568157529327597</v>
      </c>
      <c r="G71" s="63"/>
      <c r="H71" s="63"/>
    </row>
    <row r="72" spans="1:8" x14ac:dyDescent="0.2">
      <c r="A72" s="61" t="s">
        <v>200</v>
      </c>
      <c r="B72" s="61" t="s">
        <v>199</v>
      </c>
      <c r="C72" s="61" t="s">
        <v>96</v>
      </c>
      <c r="D72" s="71">
        <v>5222</v>
      </c>
      <c r="E72" s="63">
        <v>110.7064</v>
      </c>
      <c r="F72" s="62">
        <v>0.52459036720647201</v>
      </c>
      <c r="G72" s="63"/>
      <c r="H72" s="63"/>
    </row>
    <row r="73" spans="1:8" x14ac:dyDescent="0.2">
      <c r="A73" s="61" t="s">
        <v>198</v>
      </c>
      <c r="B73" s="61" t="s">
        <v>197</v>
      </c>
      <c r="C73" s="61" t="s">
        <v>96</v>
      </c>
      <c r="D73" s="71">
        <v>3344</v>
      </c>
      <c r="E73" s="63">
        <v>110.365376</v>
      </c>
      <c r="F73" s="62">
        <v>0.52297440005925899</v>
      </c>
      <c r="G73" s="63"/>
      <c r="H73" s="63"/>
    </row>
    <row r="74" spans="1:8" x14ac:dyDescent="0.2">
      <c r="A74" s="61" t="s">
        <v>196</v>
      </c>
      <c r="B74" s="61" t="s">
        <v>195</v>
      </c>
      <c r="C74" s="61" t="s">
        <v>190</v>
      </c>
      <c r="D74" s="71">
        <v>17303</v>
      </c>
      <c r="E74" s="63">
        <v>105.3493155</v>
      </c>
      <c r="F74" s="62">
        <v>0.49920543078896501</v>
      </c>
      <c r="G74" s="63"/>
      <c r="H74" s="63"/>
    </row>
    <row r="75" spans="1:8" x14ac:dyDescent="0.2">
      <c r="A75" s="61" t="s">
        <v>194</v>
      </c>
      <c r="B75" s="61" t="s">
        <v>193</v>
      </c>
      <c r="C75" s="61" t="s">
        <v>145</v>
      </c>
      <c r="D75" s="71">
        <v>34729</v>
      </c>
      <c r="E75" s="63">
        <v>105.298328</v>
      </c>
      <c r="F75" s="62">
        <v>0.49896382279387202</v>
      </c>
      <c r="G75" s="63"/>
      <c r="H75" s="63"/>
    </row>
    <row r="76" spans="1:8" x14ac:dyDescent="0.2">
      <c r="A76" s="61" t="s">
        <v>192</v>
      </c>
      <c r="B76" s="61" t="s">
        <v>191</v>
      </c>
      <c r="C76" s="61" t="s">
        <v>190</v>
      </c>
      <c r="D76" s="71">
        <v>2149</v>
      </c>
      <c r="E76" s="63">
        <v>102.2924</v>
      </c>
      <c r="F76" s="62">
        <v>0.484720013282261</v>
      </c>
      <c r="G76" s="63"/>
      <c r="H76" s="63"/>
    </row>
    <row r="77" spans="1:8" x14ac:dyDescent="0.2">
      <c r="A77" s="61" t="s">
        <v>189</v>
      </c>
      <c r="B77" s="61" t="s">
        <v>188</v>
      </c>
      <c r="C77" s="61" t="s">
        <v>148</v>
      </c>
      <c r="D77" s="71">
        <v>1246</v>
      </c>
      <c r="E77" s="63">
        <v>101.74213</v>
      </c>
      <c r="F77" s="62">
        <v>0.48211251867162702</v>
      </c>
      <c r="G77" s="63"/>
      <c r="H77" s="63"/>
    </row>
    <row r="78" spans="1:8" x14ac:dyDescent="0.2">
      <c r="A78" s="61" t="s">
        <v>187</v>
      </c>
      <c r="B78" s="61" t="s">
        <v>186</v>
      </c>
      <c r="C78" s="61" t="s">
        <v>185</v>
      </c>
      <c r="D78" s="71">
        <v>14285</v>
      </c>
      <c r="E78" s="63">
        <v>97.859392499999998</v>
      </c>
      <c r="F78" s="62">
        <v>0.46371388326399599</v>
      </c>
      <c r="G78" s="63"/>
      <c r="H78" s="63"/>
    </row>
    <row r="79" spans="1:8" x14ac:dyDescent="0.2">
      <c r="A79" s="61" t="s">
        <v>184</v>
      </c>
      <c r="B79" s="61" t="s">
        <v>183</v>
      </c>
      <c r="C79" s="61" t="s">
        <v>148</v>
      </c>
      <c r="D79" s="71">
        <v>16565</v>
      </c>
      <c r="E79" s="63">
        <v>97.857737499999999</v>
      </c>
      <c r="F79" s="62">
        <v>0.46370604092554302</v>
      </c>
      <c r="G79" s="63"/>
      <c r="H79" s="63"/>
    </row>
    <row r="80" spans="1:8" x14ac:dyDescent="0.2">
      <c r="A80" s="61" t="s">
        <v>182</v>
      </c>
      <c r="B80" s="61" t="s">
        <v>181</v>
      </c>
      <c r="C80" s="61" t="s">
        <v>123</v>
      </c>
      <c r="D80" s="71">
        <v>36633</v>
      </c>
      <c r="E80" s="63">
        <v>95.868561</v>
      </c>
      <c r="F80" s="62">
        <v>0.45428018270439702</v>
      </c>
      <c r="G80" s="63"/>
      <c r="H80" s="63"/>
    </row>
    <row r="81" spans="1:8" x14ac:dyDescent="0.2">
      <c r="A81" s="61" t="s">
        <v>180</v>
      </c>
      <c r="B81" s="61" t="s">
        <v>179</v>
      </c>
      <c r="C81" s="61" t="s">
        <v>120</v>
      </c>
      <c r="D81" s="71">
        <v>11002</v>
      </c>
      <c r="E81" s="63">
        <v>93.137431000000007</v>
      </c>
      <c r="F81" s="62">
        <v>0.44133852359897402</v>
      </c>
      <c r="G81" s="63"/>
      <c r="H81" s="63"/>
    </row>
    <row r="82" spans="1:8" x14ac:dyDescent="0.2">
      <c r="A82" s="61" t="s">
        <v>178</v>
      </c>
      <c r="B82" s="61" t="s">
        <v>177</v>
      </c>
      <c r="C82" s="61" t="s">
        <v>176</v>
      </c>
      <c r="D82" s="71">
        <v>32232</v>
      </c>
      <c r="E82" s="63">
        <v>91.377719999999997</v>
      </c>
      <c r="F82" s="62">
        <v>0.43300000441970998</v>
      </c>
      <c r="G82" s="63"/>
      <c r="H82" s="63"/>
    </row>
    <row r="83" spans="1:8" x14ac:dyDescent="0.2">
      <c r="A83" s="61" t="s">
        <v>175</v>
      </c>
      <c r="B83" s="61" t="s">
        <v>174</v>
      </c>
      <c r="C83" s="61" t="s">
        <v>99</v>
      </c>
      <c r="D83" s="71">
        <v>17065</v>
      </c>
      <c r="E83" s="63">
        <v>90.478629999999995</v>
      </c>
      <c r="F83" s="62">
        <v>0.42873960074610401</v>
      </c>
      <c r="G83" s="63"/>
      <c r="H83" s="63"/>
    </row>
    <row r="84" spans="1:8" x14ac:dyDescent="0.2">
      <c r="A84" s="61" t="s">
        <v>173</v>
      </c>
      <c r="B84" s="61" t="s">
        <v>172</v>
      </c>
      <c r="C84" s="61" t="s">
        <v>120</v>
      </c>
      <c r="D84" s="71">
        <v>10438</v>
      </c>
      <c r="E84" s="63">
        <v>86.374449999999996</v>
      </c>
      <c r="F84" s="62">
        <v>0.40929164386844002</v>
      </c>
      <c r="G84" s="63"/>
      <c r="H84" s="63"/>
    </row>
    <row r="85" spans="1:8" x14ac:dyDescent="0.2">
      <c r="A85" s="61" t="s">
        <v>171</v>
      </c>
      <c r="B85" s="61" t="s">
        <v>170</v>
      </c>
      <c r="C85" s="61" t="s">
        <v>160</v>
      </c>
      <c r="D85" s="71">
        <v>1390</v>
      </c>
      <c r="E85" s="63">
        <v>82.225449999999995</v>
      </c>
      <c r="F85" s="62">
        <v>0.38963130414517499</v>
      </c>
      <c r="G85" s="63"/>
      <c r="H85" s="63"/>
    </row>
    <row r="86" spans="1:8" x14ac:dyDescent="0.2">
      <c r="A86" s="61" t="s">
        <v>169</v>
      </c>
      <c r="B86" s="61" t="s">
        <v>168</v>
      </c>
      <c r="C86" s="61" t="s">
        <v>145</v>
      </c>
      <c r="D86" s="71">
        <v>40670</v>
      </c>
      <c r="E86" s="63">
        <v>81.551484000000002</v>
      </c>
      <c r="F86" s="62">
        <v>0.38643766699840898</v>
      </c>
      <c r="G86" s="63"/>
      <c r="H86" s="63"/>
    </row>
    <row r="87" spans="1:8" x14ac:dyDescent="0.2">
      <c r="A87" s="61" t="s">
        <v>167</v>
      </c>
      <c r="B87" s="61" t="s">
        <v>166</v>
      </c>
      <c r="C87" s="61" t="s">
        <v>165</v>
      </c>
      <c r="D87" s="71">
        <v>21667</v>
      </c>
      <c r="E87" s="63">
        <v>80.861243999999999</v>
      </c>
      <c r="F87" s="62">
        <v>0.38316691431328398</v>
      </c>
      <c r="G87" s="63"/>
      <c r="H87" s="63"/>
    </row>
    <row r="88" spans="1:8" x14ac:dyDescent="0.2">
      <c r="A88" s="61" t="s">
        <v>164</v>
      </c>
      <c r="B88" s="61" t="s">
        <v>163</v>
      </c>
      <c r="C88" s="61" t="s">
        <v>114</v>
      </c>
      <c r="D88" s="71">
        <v>162</v>
      </c>
      <c r="E88" s="63">
        <v>76.302000000000007</v>
      </c>
      <c r="F88" s="62">
        <v>0.36156260341396901</v>
      </c>
      <c r="G88" s="63"/>
      <c r="H88" s="63"/>
    </row>
    <row r="89" spans="1:8" x14ac:dyDescent="0.2">
      <c r="A89" s="61" t="s">
        <v>162</v>
      </c>
      <c r="B89" s="61" t="s">
        <v>161</v>
      </c>
      <c r="C89" s="61" t="s">
        <v>160</v>
      </c>
      <c r="D89" s="71">
        <v>921</v>
      </c>
      <c r="E89" s="63">
        <v>75.936449999999994</v>
      </c>
      <c r="F89" s="62">
        <v>0.35983041802331101</v>
      </c>
      <c r="G89" s="63"/>
      <c r="H89" s="63"/>
    </row>
    <row r="90" spans="1:8" x14ac:dyDescent="0.2">
      <c r="A90" s="61" t="s">
        <v>159</v>
      </c>
      <c r="B90" s="61" t="s">
        <v>158</v>
      </c>
      <c r="C90" s="61" t="s">
        <v>99</v>
      </c>
      <c r="D90" s="71">
        <v>5765</v>
      </c>
      <c r="E90" s="63">
        <v>73.330799999999996</v>
      </c>
      <c r="F90" s="62">
        <v>0.3474833550684</v>
      </c>
      <c r="G90" s="63"/>
      <c r="H90" s="63"/>
    </row>
    <row r="91" spans="1:8" x14ac:dyDescent="0.2">
      <c r="A91" s="61" t="s">
        <v>157</v>
      </c>
      <c r="B91" s="61" t="s">
        <v>156</v>
      </c>
      <c r="C91" s="61" t="s">
        <v>155</v>
      </c>
      <c r="D91" s="71">
        <v>16294</v>
      </c>
      <c r="E91" s="63">
        <v>70.284169000000006</v>
      </c>
      <c r="F91" s="62">
        <v>0.33304667141657301</v>
      </c>
      <c r="G91" s="63"/>
      <c r="H91" s="63"/>
    </row>
    <row r="92" spans="1:8" x14ac:dyDescent="0.2">
      <c r="A92" s="61" t="s">
        <v>154</v>
      </c>
      <c r="B92" s="61" t="s">
        <v>153</v>
      </c>
      <c r="C92" s="61" t="s">
        <v>145</v>
      </c>
      <c r="D92" s="71">
        <v>4671</v>
      </c>
      <c r="E92" s="63">
        <v>67.089573000000001</v>
      </c>
      <c r="F92" s="62">
        <v>0.31790884479845199</v>
      </c>
      <c r="G92" s="63"/>
      <c r="H92" s="63"/>
    </row>
    <row r="93" spans="1:8" x14ac:dyDescent="0.2">
      <c r="A93" s="61" t="s">
        <v>152</v>
      </c>
      <c r="B93" s="61" t="s">
        <v>151</v>
      </c>
      <c r="C93" s="61" t="s">
        <v>99</v>
      </c>
      <c r="D93" s="71">
        <v>18864</v>
      </c>
      <c r="E93" s="63">
        <v>61.864488000000001</v>
      </c>
      <c r="F93" s="62">
        <v>0.29314939765867498</v>
      </c>
      <c r="G93" s="63"/>
      <c r="H93" s="63"/>
    </row>
    <row r="94" spans="1:8" x14ac:dyDescent="0.2">
      <c r="A94" s="61" t="s">
        <v>150</v>
      </c>
      <c r="B94" s="61" t="s">
        <v>149</v>
      </c>
      <c r="C94" s="61" t="s">
        <v>148</v>
      </c>
      <c r="D94" s="71">
        <v>4256</v>
      </c>
      <c r="E94" s="63">
        <v>61.188512000000003</v>
      </c>
      <c r="F94" s="62">
        <v>0.28994623598001201</v>
      </c>
      <c r="G94" s="63"/>
      <c r="H94" s="63"/>
    </row>
    <row r="95" spans="1:8" x14ac:dyDescent="0.2">
      <c r="A95" s="61" t="s">
        <v>147</v>
      </c>
      <c r="B95" s="61" t="s">
        <v>146</v>
      </c>
      <c r="C95" s="61" t="s">
        <v>145</v>
      </c>
      <c r="D95" s="71">
        <v>41276</v>
      </c>
      <c r="E95" s="63">
        <v>55.693706800000001</v>
      </c>
      <c r="F95" s="62">
        <v>0.26390869996045002</v>
      </c>
      <c r="G95" s="63"/>
      <c r="H95" s="63"/>
    </row>
    <row r="96" spans="1:8" x14ac:dyDescent="0.2">
      <c r="A96" s="61" t="s">
        <v>144</v>
      </c>
      <c r="B96" s="61" t="s">
        <v>143</v>
      </c>
      <c r="C96" s="61" t="s">
        <v>142</v>
      </c>
      <c r="D96" s="71">
        <v>33385</v>
      </c>
      <c r="E96" s="63">
        <v>54.794800500000001</v>
      </c>
      <c r="F96" s="62">
        <v>0.25964916676271999</v>
      </c>
      <c r="G96" s="63"/>
      <c r="H96" s="63"/>
    </row>
    <row r="97" spans="1:8" x14ac:dyDescent="0.2">
      <c r="A97" s="61" t="s">
        <v>141</v>
      </c>
      <c r="B97" s="61" t="s">
        <v>140</v>
      </c>
      <c r="C97" s="61" t="s">
        <v>139</v>
      </c>
      <c r="D97" s="71">
        <v>35924</v>
      </c>
      <c r="E97" s="63">
        <v>53.350732399999998</v>
      </c>
      <c r="F97" s="62">
        <v>0.25280634453338002</v>
      </c>
      <c r="G97" s="63"/>
      <c r="H97" s="63"/>
    </row>
    <row r="98" spans="1:8" x14ac:dyDescent="0.2">
      <c r="A98" s="61" t="s">
        <v>138</v>
      </c>
      <c r="B98" s="61" t="s">
        <v>137</v>
      </c>
      <c r="C98" s="61" t="s">
        <v>99</v>
      </c>
      <c r="D98" s="71">
        <v>8876</v>
      </c>
      <c r="E98" s="63">
        <v>53.322569999999999</v>
      </c>
      <c r="F98" s="62">
        <v>0.25267289494277501</v>
      </c>
      <c r="G98" s="63"/>
      <c r="H98" s="63"/>
    </row>
    <row r="99" spans="1:8" x14ac:dyDescent="0.2">
      <c r="A99" s="61" t="s">
        <v>136</v>
      </c>
      <c r="B99" s="61" t="s">
        <v>135</v>
      </c>
      <c r="C99" s="61" t="s">
        <v>99</v>
      </c>
      <c r="D99" s="71">
        <v>41137</v>
      </c>
      <c r="E99" s="63">
        <v>53.074957400000002</v>
      </c>
      <c r="F99" s="62">
        <v>0.25149956454129002</v>
      </c>
      <c r="G99" s="63"/>
      <c r="H99" s="63"/>
    </row>
    <row r="100" spans="1:8" x14ac:dyDescent="0.2">
      <c r="A100" s="61" t="s">
        <v>134</v>
      </c>
      <c r="B100" s="61" t="s">
        <v>133</v>
      </c>
      <c r="C100" s="61" t="s">
        <v>132</v>
      </c>
      <c r="D100" s="71">
        <v>28173</v>
      </c>
      <c r="E100" s="63">
        <v>51.922839000000003</v>
      </c>
      <c r="F100" s="62">
        <v>0.24604016730209399</v>
      </c>
      <c r="G100" s="63"/>
      <c r="H100" s="63"/>
    </row>
    <row r="101" spans="1:8" x14ac:dyDescent="0.2">
      <c r="A101" s="61" t="s">
        <v>131</v>
      </c>
      <c r="B101" s="61" t="s">
        <v>130</v>
      </c>
      <c r="C101" s="61" t="s">
        <v>104</v>
      </c>
      <c r="D101" s="71">
        <v>22039</v>
      </c>
      <c r="E101" s="63">
        <v>50.810914500000003</v>
      </c>
      <c r="F101" s="62">
        <v>0.24077123179555701</v>
      </c>
      <c r="G101" s="63"/>
      <c r="H101" s="63"/>
    </row>
    <row r="102" spans="1:8" x14ac:dyDescent="0.2">
      <c r="A102" s="61" t="s">
        <v>129</v>
      </c>
      <c r="B102" s="61" t="s">
        <v>128</v>
      </c>
      <c r="C102" s="61" t="s">
        <v>96</v>
      </c>
      <c r="D102" s="71">
        <v>2219</v>
      </c>
      <c r="E102" s="63">
        <v>50.608733000000001</v>
      </c>
      <c r="F102" s="62">
        <v>0.239813179981684</v>
      </c>
      <c r="G102" s="63"/>
      <c r="H102" s="63"/>
    </row>
    <row r="103" spans="1:8" x14ac:dyDescent="0.2">
      <c r="A103" s="61" t="s">
        <v>127</v>
      </c>
      <c r="B103" s="61" t="s">
        <v>126</v>
      </c>
      <c r="C103" s="61" t="s">
        <v>90</v>
      </c>
      <c r="D103" s="71">
        <v>14757</v>
      </c>
      <c r="E103" s="63">
        <v>50.3139915</v>
      </c>
      <c r="F103" s="62">
        <v>0.238416525843206</v>
      </c>
      <c r="G103" s="63"/>
      <c r="H103" s="63"/>
    </row>
    <row r="104" spans="1:8" x14ac:dyDescent="0.2">
      <c r="A104" s="61" t="s">
        <v>125</v>
      </c>
      <c r="B104" s="61" t="s">
        <v>124</v>
      </c>
      <c r="C104" s="61" t="s">
        <v>123</v>
      </c>
      <c r="D104" s="71">
        <v>3849</v>
      </c>
      <c r="E104" s="63">
        <v>47.954690999999997</v>
      </c>
      <c r="F104" s="62">
        <v>0.22723680799811799</v>
      </c>
      <c r="G104" s="63"/>
      <c r="H104" s="63"/>
    </row>
    <row r="105" spans="1:8" x14ac:dyDescent="0.2">
      <c r="A105" s="61" t="s">
        <v>122</v>
      </c>
      <c r="B105" s="61" t="s">
        <v>121</v>
      </c>
      <c r="C105" s="61" t="s">
        <v>120</v>
      </c>
      <c r="D105" s="71">
        <v>5221</v>
      </c>
      <c r="E105" s="63">
        <v>44.827506</v>
      </c>
      <c r="F105" s="62">
        <v>0.21241841333012601</v>
      </c>
      <c r="G105" s="63"/>
      <c r="H105" s="63"/>
    </row>
    <row r="106" spans="1:8" x14ac:dyDescent="0.2">
      <c r="A106" s="61" t="s">
        <v>119</v>
      </c>
      <c r="B106" s="61" t="s">
        <v>118</v>
      </c>
      <c r="C106" s="61" t="s">
        <v>117</v>
      </c>
      <c r="D106" s="71">
        <v>2282</v>
      </c>
      <c r="E106" s="63">
        <v>42.881062</v>
      </c>
      <c r="F106" s="62">
        <v>0.203195046183269</v>
      </c>
      <c r="G106" s="63">
        <v>-56.4</v>
      </c>
      <c r="H106" s="63">
        <v>-0.26725552190699903</v>
      </c>
    </row>
    <row r="107" spans="1:8" x14ac:dyDescent="0.2">
      <c r="A107" s="61" t="s">
        <v>116</v>
      </c>
      <c r="B107" s="61" t="s">
        <v>115</v>
      </c>
      <c r="C107" s="61" t="s">
        <v>114</v>
      </c>
      <c r="D107" s="71">
        <v>8369</v>
      </c>
      <c r="E107" s="63">
        <v>42.535442500000002</v>
      </c>
      <c r="F107" s="62">
        <v>0.201557302923451</v>
      </c>
      <c r="G107" s="63"/>
      <c r="H107" s="63"/>
    </row>
    <row r="108" spans="1:8" x14ac:dyDescent="0.2">
      <c r="A108" s="61" t="s">
        <v>113</v>
      </c>
      <c r="B108" s="61" t="s">
        <v>112</v>
      </c>
      <c r="C108" s="61" t="s">
        <v>111</v>
      </c>
      <c r="D108" s="71">
        <v>1761</v>
      </c>
      <c r="E108" s="63">
        <v>42.309786000000003</v>
      </c>
      <c r="F108" s="62">
        <v>0.20048801310644401</v>
      </c>
      <c r="G108" s="63"/>
      <c r="H108" s="63"/>
    </row>
    <row r="109" spans="1:8" x14ac:dyDescent="0.2">
      <c r="A109" s="61" t="s">
        <v>110</v>
      </c>
      <c r="B109" s="61" t="s">
        <v>109</v>
      </c>
      <c r="C109" s="61" t="s">
        <v>90</v>
      </c>
      <c r="D109" s="71">
        <v>7357</v>
      </c>
      <c r="E109" s="63">
        <v>41.640619999999998</v>
      </c>
      <c r="F109" s="62">
        <v>0.197317121110479</v>
      </c>
      <c r="G109" s="63"/>
      <c r="H109" s="63"/>
    </row>
    <row r="110" spans="1:8" x14ac:dyDescent="0.2">
      <c r="A110" s="61" t="s">
        <v>108</v>
      </c>
      <c r="B110" s="61" t="s">
        <v>107</v>
      </c>
      <c r="C110" s="61" t="s">
        <v>99</v>
      </c>
      <c r="D110" s="71">
        <v>377</v>
      </c>
      <c r="E110" s="63">
        <v>40.670760000000001</v>
      </c>
      <c r="F110" s="62">
        <v>0.192721368619757</v>
      </c>
      <c r="G110" s="63"/>
      <c r="H110" s="63"/>
    </row>
    <row r="111" spans="1:8" x14ac:dyDescent="0.2">
      <c r="A111" s="61" t="s">
        <v>106</v>
      </c>
      <c r="B111" s="61" t="s">
        <v>105</v>
      </c>
      <c r="C111" s="61" t="s">
        <v>104</v>
      </c>
      <c r="D111" s="71">
        <v>23492</v>
      </c>
      <c r="E111" s="63">
        <v>40.171320000000001</v>
      </c>
      <c r="F111" s="62">
        <v>0.190354735678955</v>
      </c>
      <c r="G111" s="63"/>
      <c r="H111" s="63"/>
    </row>
    <row r="112" spans="1:8" x14ac:dyDescent="0.2">
      <c r="A112" s="61" t="s">
        <v>103</v>
      </c>
      <c r="B112" s="61" t="s">
        <v>102</v>
      </c>
      <c r="C112" s="61" t="s">
        <v>99</v>
      </c>
      <c r="D112" s="71">
        <v>6438</v>
      </c>
      <c r="E112" s="63">
        <v>39.999293999999999</v>
      </c>
      <c r="F112" s="62">
        <v>0.1895395779057</v>
      </c>
      <c r="G112" s="63"/>
      <c r="H112" s="63"/>
    </row>
    <row r="113" spans="1:8" x14ac:dyDescent="0.2">
      <c r="A113" s="61" t="s">
        <v>101</v>
      </c>
      <c r="B113" s="61" t="s">
        <v>100</v>
      </c>
      <c r="C113" s="61" t="s">
        <v>99</v>
      </c>
      <c r="D113" s="71">
        <v>16078</v>
      </c>
      <c r="E113" s="63">
        <v>39.785010999999997</v>
      </c>
      <c r="F113" s="62">
        <v>0.188524182249658</v>
      </c>
      <c r="G113" s="63"/>
      <c r="H113" s="63"/>
    </row>
    <row r="114" spans="1:8" x14ac:dyDescent="0.2">
      <c r="A114" s="61" t="s">
        <v>98</v>
      </c>
      <c r="B114" s="61" t="s">
        <v>97</v>
      </c>
      <c r="C114" s="61" t="s">
        <v>96</v>
      </c>
      <c r="D114" s="71">
        <v>3706</v>
      </c>
      <c r="E114" s="63">
        <v>39.654200000000003</v>
      </c>
      <c r="F114" s="62">
        <v>0.18790432476603799</v>
      </c>
      <c r="G114" s="63"/>
      <c r="H114" s="63"/>
    </row>
    <row r="115" spans="1:8" x14ac:dyDescent="0.2">
      <c r="A115" s="61" t="s">
        <v>95</v>
      </c>
      <c r="B115" s="61" t="s">
        <v>94</v>
      </c>
      <c r="C115" s="61" t="s">
        <v>93</v>
      </c>
      <c r="D115" s="71">
        <v>3146</v>
      </c>
      <c r="E115" s="63">
        <v>37.506611999999997</v>
      </c>
      <c r="F115" s="62">
        <v>0.177727822074881</v>
      </c>
      <c r="G115" s="63"/>
      <c r="H115" s="63"/>
    </row>
    <row r="116" spans="1:8" x14ac:dyDescent="0.2">
      <c r="A116" s="61" t="s">
        <v>92</v>
      </c>
      <c r="B116" s="61" t="s">
        <v>91</v>
      </c>
      <c r="C116" s="61" t="s">
        <v>90</v>
      </c>
      <c r="D116" s="71">
        <v>7558</v>
      </c>
      <c r="E116" s="63">
        <v>35.722887</v>
      </c>
      <c r="F116" s="62">
        <v>0.16927551080159101</v>
      </c>
      <c r="G116" s="63"/>
      <c r="H116" s="63"/>
    </row>
    <row r="117" spans="1:8" x14ac:dyDescent="0.2">
      <c r="A117" s="61" t="s">
        <v>89</v>
      </c>
      <c r="B117" s="61" t="s">
        <v>88</v>
      </c>
      <c r="C117" s="61" t="s">
        <v>87</v>
      </c>
      <c r="D117" s="71">
        <v>4823</v>
      </c>
      <c r="E117" s="63">
        <v>6.9644120000000003</v>
      </c>
      <c r="F117" s="62">
        <v>3.3001375245307898E-2</v>
      </c>
      <c r="G117" s="63"/>
      <c r="H117" s="63"/>
    </row>
    <row r="118" spans="1:8" x14ac:dyDescent="0.2">
      <c r="A118" s="61"/>
      <c r="B118" s="61" t="s">
        <v>86</v>
      </c>
      <c r="C118" s="61"/>
      <c r="D118" s="71"/>
      <c r="E118" s="63"/>
      <c r="F118" s="62"/>
      <c r="G118" s="63">
        <v>-71.075000000000003</v>
      </c>
      <c r="H118" s="63">
        <f>G118/$E$137*100</f>
        <v>-0.33679408190673693</v>
      </c>
    </row>
    <row r="119" spans="1:8" x14ac:dyDescent="0.2">
      <c r="A119" s="61"/>
      <c r="B119" s="61" t="s">
        <v>85</v>
      </c>
      <c r="C119" s="61"/>
      <c r="D119" s="71"/>
      <c r="E119" s="63"/>
      <c r="F119" s="62"/>
      <c r="G119" s="63">
        <v>-79.001999999999995</v>
      </c>
      <c r="H119" s="63">
        <f>G119/$E$137*100</f>
        <v>-0.37435675073930397</v>
      </c>
    </row>
    <row r="120" spans="1:8" x14ac:dyDescent="0.2">
      <c r="A120" s="61"/>
      <c r="B120" s="61" t="s">
        <v>84</v>
      </c>
      <c r="C120" s="61"/>
      <c r="D120" s="71"/>
      <c r="E120" s="63"/>
      <c r="F120" s="62"/>
      <c r="G120" s="63">
        <v>-94.426500000000004</v>
      </c>
      <c r="H120" s="63">
        <f>G120/$E$137*100</f>
        <v>-0.44744687126509319</v>
      </c>
    </row>
    <row r="121" spans="1:8" x14ac:dyDescent="0.2">
      <c r="A121" s="61"/>
      <c r="B121" s="61" t="s">
        <v>83</v>
      </c>
      <c r="C121" s="61"/>
      <c r="D121" s="71"/>
      <c r="E121" s="63"/>
      <c r="F121" s="62"/>
      <c r="G121" s="63">
        <v>-90.196875000000006</v>
      </c>
      <c r="H121" s="63">
        <f>G121/$E$137*100</f>
        <v>-0.42740448408697446</v>
      </c>
    </row>
    <row r="122" spans="1:8" x14ac:dyDescent="0.2">
      <c r="A122" s="61"/>
      <c r="B122" s="61" t="s">
        <v>82</v>
      </c>
      <c r="C122" s="61"/>
      <c r="D122" s="71"/>
      <c r="E122" s="63"/>
      <c r="F122" s="62"/>
      <c r="G122" s="63">
        <v>-115.73099999999999</v>
      </c>
      <c r="H122" s="63">
        <f>G122/$E$137*100</f>
        <v>-0.54839980152161194</v>
      </c>
    </row>
    <row r="123" spans="1:8" x14ac:dyDescent="0.2">
      <c r="A123" s="61"/>
      <c r="B123" s="61"/>
      <c r="C123" s="61"/>
      <c r="D123" s="71"/>
      <c r="E123" s="63"/>
      <c r="F123" s="62"/>
      <c r="G123" s="63"/>
      <c r="H123" s="63"/>
    </row>
    <row r="124" spans="1:8" x14ac:dyDescent="0.2">
      <c r="A124" s="64" t="s">
        <v>78</v>
      </c>
      <c r="B124" s="64"/>
      <c r="C124" s="64"/>
      <c r="D124" s="64"/>
      <c r="E124" s="66">
        <f>SUM(E7:E117)</f>
        <v>19785.123915100005</v>
      </c>
      <c r="F124" s="65">
        <f>SUM(F7:F117)</f>
        <v>93.753255636962734</v>
      </c>
      <c r="G124" s="66">
        <f>SUM(G7:G122)</f>
        <v>-506.83137499999998</v>
      </c>
      <c r="H124" s="66">
        <f>SUM(H7:H122)</f>
        <v>-2.4016575114267193</v>
      </c>
    </row>
    <row r="125" spans="1:8" x14ac:dyDescent="0.2">
      <c r="A125" s="61"/>
      <c r="B125" s="61"/>
      <c r="C125" s="61"/>
      <c r="D125" s="61"/>
      <c r="E125" s="63"/>
      <c r="F125" s="62"/>
      <c r="G125" s="61"/>
      <c r="H125" s="61"/>
    </row>
    <row r="126" spans="1:8" x14ac:dyDescent="0.2">
      <c r="A126" s="69" t="s">
        <v>81</v>
      </c>
      <c r="B126" s="61"/>
      <c r="C126" s="61"/>
      <c r="D126" s="61"/>
      <c r="E126" s="63"/>
      <c r="F126" s="62"/>
      <c r="G126" s="61"/>
      <c r="H126" s="61"/>
    </row>
    <row r="127" spans="1:8" x14ac:dyDescent="0.2">
      <c r="A127" s="61"/>
      <c r="B127" s="61" t="s">
        <v>80</v>
      </c>
      <c r="C127" s="61"/>
      <c r="D127" s="61">
        <v>-6750</v>
      </c>
      <c r="E127" s="63">
        <v>-0.69862500000000005</v>
      </c>
      <c r="F127" s="62">
        <f>E127/$E$137</f>
        <v>-3.3104856204304484E-5</v>
      </c>
      <c r="G127" s="70">
        <v>-155.97900000000001</v>
      </c>
      <c r="H127" s="70">
        <f>+G127/$E$137*100</f>
        <v>-0.73911789098460678</v>
      </c>
    </row>
    <row r="128" spans="1:8" x14ac:dyDescent="0.2">
      <c r="A128" s="61"/>
      <c r="B128" s="61" t="s">
        <v>79</v>
      </c>
      <c r="C128" s="61"/>
      <c r="D128" s="61">
        <v>-36375</v>
      </c>
      <c r="E128" s="63">
        <v>-0.76387499999999997</v>
      </c>
      <c r="F128" s="62">
        <f>E128/$E$137</f>
        <v>-3.6196775141260454E-5</v>
      </c>
      <c r="G128" s="70">
        <v>-128.11275000000001</v>
      </c>
      <c r="H128" s="70">
        <f>+G128/$E$137*100</f>
        <v>-0.60707162879771104</v>
      </c>
    </row>
    <row r="129" spans="1:8" x14ac:dyDescent="0.2">
      <c r="A129" s="69" t="s">
        <v>78</v>
      </c>
      <c r="B129" s="61"/>
      <c r="C129" s="61"/>
      <c r="D129" s="61"/>
      <c r="E129" s="66">
        <f>SUM(E127:E128)</f>
        <v>-1.4624999999999999</v>
      </c>
      <c r="F129" s="65">
        <f>SUM(F127:F128)</f>
        <v>-6.9301631345564932E-5</v>
      </c>
      <c r="G129" s="68">
        <f>SUM(G127:G128)</f>
        <v>-284.09175000000005</v>
      </c>
      <c r="H129" s="68">
        <f>+G129/$E$137*100</f>
        <v>-1.3461895197823179</v>
      </c>
    </row>
    <row r="130" spans="1:8" x14ac:dyDescent="0.2">
      <c r="A130" s="61"/>
      <c r="B130" s="61"/>
      <c r="C130" s="61"/>
      <c r="D130" s="61"/>
      <c r="E130" s="63"/>
      <c r="F130" s="62"/>
      <c r="G130" s="61"/>
      <c r="H130" s="61"/>
    </row>
    <row r="131" spans="1:8" x14ac:dyDescent="0.2">
      <c r="A131" s="64" t="s">
        <v>77</v>
      </c>
      <c r="B131" s="64"/>
      <c r="C131" s="64"/>
      <c r="D131" s="64"/>
      <c r="E131" s="66">
        <f>E124+E129</f>
        <v>19783.661415100003</v>
      </c>
      <c r="F131" s="65">
        <f>F124+F129</f>
        <v>93.753186335331392</v>
      </c>
      <c r="G131" s="64"/>
      <c r="H131" s="64"/>
    </row>
    <row r="132" spans="1:8" x14ac:dyDescent="0.2">
      <c r="A132" s="64"/>
      <c r="B132" s="64"/>
      <c r="C132" s="64"/>
      <c r="D132" s="64"/>
      <c r="E132" s="66"/>
      <c r="F132" s="65"/>
      <c r="G132" s="64"/>
      <c r="H132" s="64"/>
    </row>
    <row r="133" spans="1:8" x14ac:dyDescent="0.2">
      <c r="A133" s="64" t="s">
        <v>76</v>
      </c>
      <c r="B133" s="64"/>
      <c r="C133" s="64"/>
      <c r="D133" s="64"/>
      <c r="E133" s="67">
        <v>172.99824570000001</v>
      </c>
      <c r="F133" s="67">
        <f>E133/E137*100</f>
        <v>0.81976483055937532</v>
      </c>
      <c r="G133" s="64"/>
      <c r="H133" s="64"/>
    </row>
    <row r="134" spans="1:8" x14ac:dyDescent="0.2">
      <c r="A134" s="64"/>
      <c r="B134" s="64"/>
      <c r="C134" s="64"/>
      <c r="D134" s="64"/>
      <c r="E134" s="66"/>
      <c r="F134" s="65"/>
      <c r="G134" s="64"/>
      <c r="H134" s="64"/>
    </row>
    <row r="135" spans="1:8" x14ac:dyDescent="0.2">
      <c r="A135" s="64" t="s">
        <v>75</v>
      </c>
      <c r="B135" s="64"/>
      <c r="C135" s="64"/>
      <c r="D135" s="64"/>
      <c r="E135" s="66">
        <f>E137-(E124+E133+E129)</f>
        <v>1146.7396618999956</v>
      </c>
      <c r="F135" s="65">
        <f>F137-(F124+F133+F129)</f>
        <v>5.4270488341092289</v>
      </c>
      <c r="G135" s="64"/>
      <c r="H135" s="64"/>
    </row>
    <row r="136" spans="1:8" x14ac:dyDescent="0.2">
      <c r="A136" s="61"/>
      <c r="B136" s="61"/>
      <c r="C136" s="61"/>
      <c r="D136" s="61"/>
      <c r="E136" s="63"/>
      <c r="F136" s="62"/>
      <c r="G136" s="61"/>
      <c r="H136" s="61"/>
    </row>
    <row r="137" spans="1:8" x14ac:dyDescent="0.2">
      <c r="A137" s="58" t="s">
        <v>74</v>
      </c>
      <c r="B137" s="58"/>
      <c r="C137" s="58"/>
      <c r="D137" s="58"/>
      <c r="E137" s="60">
        <v>21103.399322699999</v>
      </c>
      <c r="F137" s="59">
        <v>100</v>
      </c>
      <c r="G137" s="58"/>
      <c r="H137" s="58"/>
    </row>
    <row r="138" spans="1:8" x14ac:dyDescent="0.2">
      <c r="A138" s="1" t="s">
        <v>73</v>
      </c>
      <c r="B138" s="6"/>
      <c r="C138" s="6"/>
      <c r="D138" s="6"/>
      <c r="E138" s="57"/>
      <c r="F138" s="56" t="s">
        <v>72</v>
      </c>
      <c r="G138" s="6"/>
      <c r="H138" s="6"/>
    </row>
    <row r="139" spans="1:8" x14ac:dyDescent="0.2">
      <c r="A139" s="1" t="s">
        <v>71</v>
      </c>
      <c r="B139" s="6"/>
      <c r="C139" s="6"/>
      <c r="D139" s="6"/>
      <c r="E139" s="57"/>
      <c r="F139" s="56"/>
      <c r="G139" s="6"/>
      <c r="H139" s="6"/>
    </row>
    <row r="140" spans="1:8" x14ac:dyDescent="0.2">
      <c r="A140" s="1" t="s">
        <v>70</v>
      </c>
      <c r="B140" s="6"/>
      <c r="C140" s="6"/>
      <c r="D140" s="6"/>
      <c r="E140" s="57"/>
      <c r="F140" s="56"/>
      <c r="G140" s="6"/>
      <c r="H140" s="6"/>
    </row>
    <row r="141" spans="1:8" x14ac:dyDescent="0.2">
      <c r="A141" s="1" t="s">
        <v>69</v>
      </c>
      <c r="B141" s="6"/>
      <c r="C141" s="6"/>
      <c r="D141" s="6"/>
      <c r="E141" s="57"/>
      <c r="F141" s="56"/>
      <c r="G141" s="6"/>
      <c r="H141" s="6"/>
    </row>
    <row r="142" spans="1:8" x14ac:dyDescent="0.2">
      <c r="A142" s="1" t="s">
        <v>68</v>
      </c>
      <c r="B142" s="6"/>
      <c r="C142" s="6"/>
      <c r="D142" s="6"/>
      <c r="E142" s="57"/>
      <c r="F142" s="56"/>
      <c r="G142" s="6"/>
      <c r="H142" s="6"/>
    </row>
    <row r="143" spans="1:8" x14ac:dyDescent="0.2">
      <c r="A143" s="1" t="s">
        <v>67</v>
      </c>
      <c r="B143" s="6"/>
      <c r="C143" s="6"/>
      <c r="D143" s="6"/>
      <c r="E143" s="57"/>
      <c r="F143" s="56"/>
      <c r="G143" s="6"/>
      <c r="H143" s="6"/>
    </row>
    <row r="145" spans="1:8" ht="23.25" customHeight="1" x14ac:dyDescent="0.2">
      <c r="A145" s="55" t="s">
        <v>66</v>
      </c>
      <c r="B145" s="55"/>
      <c r="C145" s="55"/>
      <c r="D145" s="55"/>
      <c r="G145" s="2"/>
      <c r="H145" s="2"/>
    </row>
    <row r="147" spans="1:8" x14ac:dyDescent="0.2">
      <c r="A147" s="6" t="s">
        <v>65</v>
      </c>
    </row>
    <row r="148" spans="1:8" x14ac:dyDescent="0.2">
      <c r="A148" s="6" t="s">
        <v>64</v>
      </c>
    </row>
    <row r="149" spans="1:8" x14ac:dyDescent="0.2">
      <c r="A149" s="6" t="s">
        <v>63</v>
      </c>
      <c r="B149" s="6"/>
      <c r="C149" s="7" t="s">
        <v>62</v>
      </c>
      <c r="D149" s="6" t="s">
        <v>61</v>
      </c>
    </row>
    <row r="150" spans="1:8" x14ac:dyDescent="0.2">
      <c r="A150" s="1" t="s">
        <v>60</v>
      </c>
      <c r="C150" s="54">
        <v>1012.0364</v>
      </c>
      <c r="D150" s="54">
        <v>955.75660000000005</v>
      </c>
    </row>
    <row r="151" spans="1:8" x14ac:dyDescent="0.2">
      <c r="A151" s="1" t="s">
        <v>59</v>
      </c>
      <c r="C151" s="54">
        <v>1012.0364</v>
      </c>
      <c r="D151" s="54">
        <v>955.75660000000005</v>
      </c>
    </row>
    <row r="152" spans="1:8" x14ac:dyDescent="0.2">
      <c r="A152" s="1" t="s">
        <v>58</v>
      </c>
      <c r="C152" s="54">
        <v>1018.021</v>
      </c>
      <c r="D152" s="54">
        <v>962.77430000000004</v>
      </c>
    </row>
    <row r="153" spans="1:8" x14ac:dyDescent="0.2">
      <c r="A153" s="1" t="s">
        <v>57</v>
      </c>
      <c r="C153" s="54">
        <v>1018.021</v>
      </c>
      <c r="D153" s="54">
        <v>962.77430000000004</v>
      </c>
    </row>
    <row r="155" spans="1:8" x14ac:dyDescent="0.2">
      <c r="A155" s="1" t="s">
        <v>56</v>
      </c>
    </row>
    <row r="157" spans="1:8" x14ac:dyDescent="0.2">
      <c r="A157" s="6" t="s">
        <v>55</v>
      </c>
      <c r="D157" s="7" t="s">
        <v>5</v>
      </c>
    </row>
    <row r="159" spans="1:8" x14ac:dyDescent="0.2">
      <c r="A159" s="6" t="s">
        <v>54</v>
      </c>
      <c r="D159" s="7" t="s">
        <v>5</v>
      </c>
    </row>
    <row r="161" spans="1:9" x14ac:dyDescent="0.2">
      <c r="A161" s="6" t="s">
        <v>53</v>
      </c>
      <c r="D161" s="9"/>
    </row>
    <row r="163" spans="1:9" x14ac:dyDescent="0.2">
      <c r="A163" s="53" t="s">
        <v>52</v>
      </c>
    </row>
    <row r="164" spans="1:9" x14ac:dyDescent="0.2">
      <c r="A164" s="53"/>
    </row>
    <row r="165" spans="1:9" x14ac:dyDescent="0.2">
      <c r="A165" s="3" t="s">
        <v>51</v>
      </c>
    </row>
    <row r="167" spans="1:9" ht="22.5" x14ac:dyDescent="0.2">
      <c r="A167" s="31" t="s">
        <v>27</v>
      </c>
      <c r="B167" s="30" t="s">
        <v>45</v>
      </c>
      <c r="C167" s="30" t="s">
        <v>44</v>
      </c>
      <c r="D167" s="52" t="s">
        <v>43</v>
      </c>
      <c r="E167" s="51" t="s">
        <v>42</v>
      </c>
    </row>
    <row r="168" spans="1:9" x14ac:dyDescent="0.2">
      <c r="A168" s="27" t="s">
        <v>36</v>
      </c>
      <c r="B168" s="50" t="s">
        <v>35</v>
      </c>
      <c r="C168" s="49">
        <v>1883.44</v>
      </c>
      <c r="D168" s="23">
        <v>1880</v>
      </c>
      <c r="E168" s="48">
        <v>7.6022547999999999</v>
      </c>
      <c r="G168" s="9"/>
    </row>
    <row r="169" spans="1:9" x14ac:dyDescent="0.2">
      <c r="H169" s="9"/>
      <c r="I169" s="9"/>
    </row>
    <row r="170" spans="1:9" x14ac:dyDescent="0.2">
      <c r="A170" s="3" t="s">
        <v>50</v>
      </c>
      <c r="C170" s="9"/>
    </row>
    <row r="171" spans="1:9" x14ac:dyDescent="0.2">
      <c r="A171" s="3" t="s">
        <v>49</v>
      </c>
      <c r="G171" s="9"/>
    </row>
    <row r="172" spans="1:9" x14ac:dyDescent="0.2">
      <c r="A172" s="3" t="s">
        <v>48</v>
      </c>
    </row>
    <row r="174" spans="1:9" x14ac:dyDescent="0.2">
      <c r="A174" s="46" t="s">
        <v>17</v>
      </c>
      <c r="B174" s="46" t="s">
        <v>16</v>
      </c>
      <c r="C174" s="46" t="s">
        <v>31</v>
      </c>
      <c r="D174" s="46" t="s">
        <v>30</v>
      </c>
      <c r="E174" s="45" t="s">
        <v>29</v>
      </c>
    </row>
    <row r="175" spans="1:9" x14ac:dyDescent="0.2">
      <c r="A175" s="44"/>
      <c r="B175" s="44"/>
      <c r="C175" s="44"/>
      <c r="D175" s="44"/>
      <c r="E175" s="43"/>
    </row>
    <row r="176" spans="1:9" x14ac:dyDescent="0.2">
      <c r="A176" s="40" t="s">
        <v>5</v>
      </c>
      <c r="B176" s="41">
        <v>96</v>
      </c>
      <c r="C176" s="40" t="s">
        <v>5</v>
      </c>
      <c r="D176" s="39">
        <v>579.08157979999999</v>
      </c>
      <c r="E176" s="38">
        <v>-3.0621849999999999</v>
      </c>
    </row>
    <row r="177" spans="1:8" ht="11.25" customHeight="1" x14ac:dyDescent="0.2">
      <c r="A177" s="6"/>
    </row>
    <row r="178" spans="1:8" ht="11.25" customHeight="1" x14ac:dyDescent="0.2">
      <c r="A178" s="53" t="s">
        <v>47</v>
      </c>
      <c r="B178" s="2"/>
      <c r="C178" s="2"/>
      <c r="D178" s="2"/>
      <c r="E178" s="2"/>
    </row>
    <row r="179" spans="1:8" ht="11.25" customHeight="1" x14ac:dyDescent="0.2">
      <c r="A179" s="53"/>
      <c r="B179" s="2"/>
      <c r="C179" s="2"/>
      <c r="D179" s="2"/>
      <c r="E179" s="2"/>
    </row>
    <row r="180" spans="1:8" ht="11.25" customHeight="1" x14ac:dyDescent="0.2">
      <c r="A180" s="3" t="s">
        <v>46</v>
      </c>
    </row>
    <row r="181" spans="1:8" s="5" customFormat="1" ht="11.25" customHeight="1" x14ac:dyDescent="0.2">
      <c r="A181" s="1"/>
      <c r="B181" s="1"/>
      <c r="C181" s="1"/>
      <c r="D181" s="1"/>
      <c r="E181" s="3"/>
      <c r="F181" s="2"/>
    </row>
    <row r="182" spans="1:8" s="5" customFormat="1" ht="11.25" customHeight="1" x14ac:dyDescent="0.2">
      <c r="A182" s="31" t="s">
        <v>27</v>
      </c>
      <c r="B182" s="30" t="s">
        <v>45</v>
      </c>
      <c r="C182" s="30" t="s">
        <v>44</v>
      </c>
      <c r="D182" s="52" t="s">
        <v>43</v>
      </c>
      <c r="E182" s="51" t="s">
        <v>42</v>
      </c>
      <c r="F182" s="2"/>
    </row>
    <row r="183" spans="1:8" s="5" customFormat="1" ht="11.25" customHeight="1" x14ac:dyDescent="0.2">
      <c r="A183" s="27" t="s">
        <v>41</v>
      </c>
      <c r="B183" s="50" t="s">
        <v>35</v>
      </c>
      <c r="C183" s="49">
        <v>2208.7399999999998</v>
      </c>
      <c r="D183" s="23">
        <v>2204.4</v>
      </c>
      <c r="E183" s="48">
        <v>21.827615000000002</v>
      </c>
      <c r="F183" s="2"/>
    </row>
    <row r="184" spans="1:8" s="5" customFormat="1" ht="11.25" customHeight="1" x14ac:dyDescent="0.2">
      <c r="A184" s="27" t="s">
        <v>40</v>
      </c>
      <c r="B184" s="50" t="s">
        <v>35</v>
      </c>
      <c r="C184" s="49">
        <v>4823</v>
      </c>
      <c r="D184" s="23">
        <v>4810.5</v>
      </c>
      <c r="E184" s="48">
        <v>16.041140625000001</v>
      </c>
      <c r="F184" s="2"/>
    </row>
    <row r="185" spans="1:8" s="5" customFormat="1" ht="11.25" customHeight="1" x14ac:dyDescent="0.2">
      <c r="A185" s="27" t="s">
        <v>39</v>
      </c>
      <c r="B185" s="50" t="s">
        <v>35</v>
      </c>
      <c r="C185" s="49">
        <v>1143.58</v>
      </c>
      <c r="D185" s="23">
        <v>1137.2</v>
      </c>
      <c r="E185" s="48">
        <v>13.259505000000001</v>
      </c>
      <c r="F185" s="2"/>
      <c r="G185" s="42"/>
      <c r="H185" s="42"/>
    </row>
    <row r="186" spans="1:8" s="5" customFormat="1" ht="11.25" customHeight="1" x14ac:dyDescent="0.2">
      <c r="A186" s="27" t="s">
        <v>38</v>
      </c>
      <c r="B186" s="50" t="s">
        <v>35</v>
      </c>
      <c r="C186" s="49">
        <v>452.98</v>
      </c>
      <c r="D186" s="23">
        <v>449.65</v>
      </c>
      <c r="E186" s="48">
        <v>20.081827499999999</v>
      </c>
      <c r="F186" s="2"/>
      <c r="G186" s="42"/>
      <c r="H186" s="42"/>
    </row>
    <row r="187" spans="1:8" s="5" customFormat="1" ht="11.25" customHeight="1" x14ac:dyDescent="0.2">
      <c r="A187" s="27" t="s">
        <v>37</v>
      </c>
      <c r="B187" s="50" t="s">
        <v>35</v>
      </c>
      <c r="C187" s="49">
        <v>968.026701</v>
      </c>
      <c r="D187" s="23">
        <v>957.6</v>
      </c>
      <c r="E187" s="48">
        <v>13.91</v>
      </c>
      <c r="F187" s="2"/>
      <c r="G187" s="42"/>
      <c r="H187" s="42"/>
    </row>
    <row r="188" spans="1:8" s="5" customFormat="1" ht="11.25" customHeight="1" x14ac:dyDescent="0.2">
      <c r="A188" s="27" t="s">
        <v>36</v>
      </c>
      <c r="B188" s="50" t="s">
        <v>35</v>
      </c>
      <c r="C188" s="49">
        <v>1883.44</v>
      </c>
      <c r="D188" s="23">
        <v>1880</v>
      </c>
      <c r="E188" s="48">
        <v>2.3919451999999999</v>
      </c>
      <c r="F188" s="2"/>
      <c r="G188" s="42"/>
      <c r="H188" s="42"/>
    </row>
    <row r="189" spans="1:8" s="5" customFormat="1" ht="11.25" customHeight="1" x14ac:dyDescent="0.25">
      <c r="A189" s="47"/>
      <c r="B189" s="2"/>
      <c r="C189" s="2"/>
      <c r="D189" s="2"/>
      <c r="E189" s="2"/>
      <c r="F189" s="2"/>
      <c r="G189" s="42"/>
      <c r="H189" s="42"/>
    </row>
    <row r="190" spans="1:8" s="5" customFormat="1" ht="11.25" customHeight="1" x14ac:dyDescent="0.2">
      <c r="A190" s="3" t="s">
        <v>34</v>
      </c>
      <c r="B190" s="2"/>
      <c r="C190" s="2"/>
      <c r="D190" s="2"/>
      <c r="E190" s="2"/>
      <c r="F190" s="2"/>
      <c r="G190" s="42"/>
      <c r="H190" s="42"/>
    </row>
    <row r="191" spans="1:8" s="5" customFormat="1" ht="11.25" customHeight="1" x14ac:dyDescent="0.2">
      <c r="A191" s="3" t="s">
        <v>33</v>
      </c>
      <c r="B191" s="2"/>
      <c r="C191" s="2"/>
      <c r="D191" s="2"/>
      <c r="E191" s="2"/>
      <c r="F191" s="2"/>
      <c r="G191" s="42"/>
      <c r="H191" s="42"/>
    </row>
    <row r="192" spans="1:8" s="5" customFormat="1" ht="11.25" customHeight="1" x14ac:dyDescent="0.2">
      <c r="A192" s="3" t="s">
        <v>32</v>
      </c>
      <c r="B192" s="1"/>
      <c r="C192" s="1"/>
      <c r="D192" s="1"/>
      <c r="E192" s="3"/>
      <c r="F192" s="2"/>
      <c r="G192" s="42"/>
      <c r="H192" s="42"/>
    </row>
    <row r="193" spans="1:8" s="5" customFormat="1" ht="11.25" customHeight="1" x14ac:dyDescent="0.2">
      <c r="A193" s="1"/>
      <c r="B193" s="1"/>
      <c r="C193" s="1"/>
      <c r="D193" s="1"/>
      <c r="E193" s="3"/>
      <c r="F193" s="2"/>
      <c r="G193" s="42"/>
      <c r="H193" s="42"/>
    </row>
    <row r="194" spans="1:8" s="5" customFormat="1" ht="11.25" customHeight="1" x14ac:dyDescent="0.2">
      <c r="A194" s="46" t="s">
        <v>17</v>
      </c>
      <c r="B194" s="46" t="s">
        <v>16</v>
      </c>
      <c r="C194" s="46" t="s">
        <v>31</v>
      </c>
      <c r="D194" s="46" t="s">
        <v>30</v>
      </c>
      <c r="E194" s="45" t="s">
        <v>29</v>
      </c>
      <c r="F194" s="2"/>
      <c r="G194" s="42"/>
      <c r="H194" s="42"/>
    </row>
    <row r="195" spans="1:8" s="5" customFormat="1" ht="11.25" customHeight="1" x14ac:dyDescent="0.2">
      <c r="A195" s="44"/>
      <c r="B195" s="44"/>
      <c r="C195" s="44"/>
      <c r="D195" s="44"/>
      <c r="E195" s="43"/>
      <c r="F195" s="2"/>
      <c r="G195" s="42"/>
      <c r="H195" s="42"/>
    </row>
    <row r="196" spans="1:8" ht="11.25" customHeight="1" x14ac:dyDescent="0.2">
      <c r="A196" s="40" t="s">
        <v>5</v>
      </c>
      <c r="B196" s="41">
        <v>71</v>
      </c>
      <c r="C196" s="40" t="s">
        <v>5</v>
      </c>
      <c r="D196" s="39">
        <v>480.5700994</v>
      </c>
      <c r="E196" s="38">
        <v>10.175333799999953</v>
      </c>
    </row>
    <row r="197" spans="1:8" ht="11.25" customHeight="1" x14ac:dyDescent="0.2">
      <c r="A197" s="36"/>
      <c r="B197" s="37"/>
      <c r="C197" s="36"/>
      <c r="D197" s="35"/>
      <c r="E197" s="34"/>
    </row>
    <row r="198" spans="1:8" ht="11.25" customHeight="1" x14ac:dyDescent="0.25">
      <c r="A198" s="1" t="s">
        <v>28</v>
      </c>
      <c r="B198" s="33"/>
      <c r="C198" s="33"/>
      <c r="D198" s="33"/>
      <c r="E198" s="32"/>
    </row>
    <row r="199" spans="1:8" ht="11.25" customHeight="1" x14ac:dyDescent="0.25">
      <c r="B199" s="33"/>
      <c r="C199" s="33"/>
      <c r="D199" s="33"/>
      <c r="E199" s="32"/>
    </row>
    <row r="200" spans="1:8" ht="19.5" customHeight="1" x14ac:dyDescent="0.2">
      <c r="A200" s="31" t="s">
        <v>27</v>
      </c>
      <c r="B200" s="29" t="s">
        <v>16</v>
      </c>
      <c r="C200" s="30" t="s">
        <v>26</v>
      </c>
      <c r="D200" s="30" t="s">
        <v>25</v>
      </c>
      <c r="E200" s="29" t="s">
        <v>24</v>
      </c>
      <c r="F200" s="28" t="s">
        <v>23</v>
      </c>
    </row>
    <row r="201" spans="1:8" ht="11.25" customHeight="1" x14ac:dyDescent="0.2">
      <c r="A201" s="27" t="s">
        <v>22</v>
      </c>
      <c r="B201" s="26">
        <v>15</v>
      </c>
      <c r="C201" s="25">
        <v>0.67645472634965498</v>
      </c>
      <c r="D201" s="24">
        <v>2.2000000000000002</v>
      </c>
      <c r="E201" s="23">
        <v>2.1</v>
      </c>
      <c r="F201" s="23">
        <v>16.183235</v>
      </c>
    </row>
    <row r="202" spans="1:8" ht="11.25" customHeight="1" x14ac:dyDescent="0.2">
      <c r="A202" s="27" t="s">
        <v>21</v>
      </c>
      <c r="B202" s="26">
        <v>30</v>
      </c>
      <c r="C202" s="25">
        <v>0.38023884632717442</v>
      </c>
      <c r="D202" s="24">
        <v>10.8</v>
      </c>
      <c r="E202" s="23">
        <v>10.35</v>
      </c>
      <c r="F202" s="23">
        <v>13.448743875</v>
      </c>
    </row>
    <row r="203" spans="1:8" s="5" customFormat="1" ht="11.25" customHeight="1" x14ac:dyDescent="0.2">
      <c r="A203" s="22"/>
      <c r="B203" s="21"/>
      <c r="C203" s="20"/>
      <c r="D203" s="19"/>
      <c r="E203" s="18"/>
      <c r="F203" s="18"/>
    </row>
    <row r="204" spans="1:8" ht="11.25" customHeight="1" x14ac:dyDescent="0.2">
      <c r="A204" s="1" t="s">
        <v>20</v>
      </c>
      <c r="C204" s="9"/>
    </row>
    <row r="205" spans="1:8" ht="11.25" customHeight="1" x14ac:dyDescent="0.2">
      <c r="A205" s="1" t="s">
        <v>19</v>
      </c>
      <c r="E205" s="9"/>
    </row>
    <row r="206" spans="1:8" ht="11.25" customHeight="1" x14ac:dyDescent="0.2">
      <c r="A206" s="1" t="s">
        <v>18</v>
      </c>
    </row>
    <row r="207" spans="1:8" ht="11.25" customHeight="1" x14ac:dyDescent="0.2"/>
    <row r="208" spans="1:8" ht="11.25" customHeight="1" x14ac:dyDescent="0.2">
      <c r="A208" s="17" t="s">
        <v>17</v>
      </c>
      <c r="B208" s="17" t="s">
        <v>16</v>
      </c>
      <c r="C208" s="17" t="s">
        <v>15</v>
      </c>
      <c r="D208" s="17" t="s">
        <v>14</v>
      </c>
      <c r="E208" s="16" t="s">
        <v>13</v>
      </c>
    </row>
    <row r="209" spans="1:5" ht="19.5" customHeight="1" x14ac:dyDescent="0.2">
      <c r="A209" s="15"/>
      <c r="B209" s="15"/>
      <c r="C209" s="15"/>
      <c r="D209" s="15"/>
      <c r="E209" s="14"/>
    </row>
    <row r="210" spans="1:5" ht="11.25" customHeight="1" x14ac:dyDescent="0.2">
      <c r="A210" s="12" t="s">
        <v>5</v>
      </c>
      <c r="B210" s="13">
        <v>80</v>
      </c>
      <c r="C210" s="12" t="s">
        <v>5</v>
      </c>
      <c r="D210" s="11">
        <v>376.02</v>
      </c>
      <c r="E210" s="10">
        <v>1.62</v>
      </c>
    </row>
    <row r="212" spans="1:5" x14ac:dyDescent="0.2">
      <c r="A212" s="6" t="s">
        <v>12</v>
      </c>
      <c r="D212" s="9">
        <f>ABS(+H124+H129)</f>
        <v>3.7478470312090373</v>
      </c>
    </row>
    <row r="214" spans="1:5" x14ac:dyDescent="0.2">
      <c r="A214" s="6" t="s">
        <v>11</v>
      </c>
      <c r="D214" s="8">
        <v>0.63238760590436971</v>
      </c>
    </row>
    <row r="216" spans="1:5" x14ac:dyDescent="0.2">
      <c r="A216" s="6" t="s">
        <v>10</v>
      </c>
      <c r="D216" s="7" t="s">
        <v>5</v>
      </c>
    </row>
    <row r="218" spans="1:5" x14ac:dyDescent="0.2">
      <c r="A218" s="6" t="s">
        <v>9</v>
      </c>
      <c r="D218" s="7" t="s">
        <v>5</v>
      </c>
    </row>
    <row r="220" spans="1:5" x14ac:dyDescent="0.2">
      <c r="A220" s="6" t="s">
        <v>8</v>
      </c>
      <c r="B220" s="6"/>
      <c r="D220" s="7" t="s">
        <v>5</v>
      </c>
    </row>
    <row r="221" spans="1:5" x14ac:dyDescent="0.2">
      <c r="A221" s="6"/>
      <c r="B221" s="6"/>
    </row>
    <row r="222" spans="1:5" x14ac:dyDescent="0.2">
      <c r="A222" s="6" t="s">
        <v>7</v>
      </c>
      <c r="B222" s="6"/>
      <c r="D222" s="7" t="s">
        <v>5</v>
      </c>
    </row>
    <row r="223" spans="1:5" x14ac:dyDescent="0.2">
      <c r="A223" s="6"/>
      <c r="B223" s="6"/>
    </row>
    <row r="224" spans="1:5" x14ac:dyDescent="0.2">
      <c r="A224" s="6" t="s">
        <v>6</v>
      </c>
      <c r="B224" s="6"/>
      <c r="D224" s="7" t="s">
        <v>5</v>
      </c>
    </row>
    <row r="226" spans="1:4" x14ac:dyDescent="0.2">
      <c r="A226" s="4" t="s">
        <v>4</v>
      </c>
      <c r="B226" s="5"/>
      <c r="C226" s="5"/>
      <c r="D226" s="5"/>
    </row>
    <row r="228" spans="1:4" x14ac:dyDescent="0.2">
      <c r="A228" s="4" t="s">
        <v>3</v>
      </c>
    </row>
    <row r="232" spans="1:4" x14ac:dyDescent="0.2">
      <c r="A232" s="6"/>
    </row>
    <row r="237" spans="1:4" x14ac:dyDescent="0.2">
      <c r="A237" s="4" t="s">
        <v>2</v>
      </c>
    </row>
    <row r="238" spans="1:4" x14ac:dyDescent="0.2">
      <c r="A238" s="5"/>
    </row>
    <row r="239" spans="1:4" x14ac:dyDescent="0.2">
      <c r="A239" s="4" t="s">
        <v>1</v>
      </c>
    </row>
    <row r="247" spans="1:1" x14ac:dyDescent="0.2">
      <c r="A247" s="1" t="s">
        <v>0</v>
      </c>
    </row>
  </sheetData>
  <mergeCells count="17">
    <mergeCell ref="D174:D175"/>
    <mergeCell ref="E174:E175"/>
    <mergeCell ref="A208:A209"/>
    <mergeCell ref="B208:B209"/>
    <mergeCell ref="C208:C209"/>
    <mergeCell ref="D208:D209"/>
    <mergeCell ref="E208:E209"/>
    <mergeCell ref="A194:A195"/>
    <mergeCell ref="B194:B195"/>
    <mergeCell ref="C194:C195"/>
    <mergeCell ref="D194:D195"/>
    <mergeCell ref="E194:E195"/>
    <mergeCell ref="A1:F1"/>
    <mergeCell ref="A145:D145"/>
    <mergeCell ref="A174:A175"/>
    <mergeCell ref="B174:B175"/>
    <mergeCell ref="C174:C175"/>
  </mergeCells>
  <conditionalFormatting sqref="F2:F3 F5:F144">
    <cfRule type="cellIs" dxfId="3" priority="4" stopIfTrue="1" operator="between">
      <formula>0.009</formula>
      <formula>-0.009</formula>
    </cfRule>
  </conditionalFormatting>
  <conditionalFormatting sqref="F146:F199 B178:E179 B189:E191">
    <cfRule type="cellIs" dxfId="2" priority="2" stopIfTrue="1" operator="between">
      <formula>0.009</formula>
      <formula>-0.009</formula>
    </cfRule>
  </conditionalFormatting>
  <conditionalFormatting sqref="F204:F65567">
    <cfRule type="cellIs" dxfId="1" priority="1" stopIfTrue="1" operator="between">
      <formula>0.009</formula>
      <formula>-0.009</formula>
    </cfRule>
  </conditionalFormatting>
  <conditionalFormatting sqref="F145:H145">
    <cfRule type="cellIs" dxfId="0" priority="3" stopIfTrue="1" operator="between">
      <formula>0.009</formula>
      <formula>-0.009</formula>
    </cfRule>
  </conditionalFormatting>
  <pageMargins left="0.7" right="0.7" top="0.75" bottom="0.75" header="0.3" footer="0.3"/>
  <pageSetup paperSize="9" orientation="portrait" r:id="rId1"/>
  <headerFooter>
    <oddFooter>&amp;C_x000D_&amp;1#&amp;"Aptos"&amp;10&amp;K000000 RESTRICTED</oddFooter>
    <evenFooter>&amp;LPUBLIC</evenFooter>
    <firstFooter>&amp;LPUBLIC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Gediya, Mohit</dc:creator>
  <cp:lastModifiedBy>Gediya, Mohit</cp:lastModifiedBy>
  <dcterms:created xsi:type="dcterms:W3CDTF">2026-10-08T16:09:37Z</dcterms:created>
  <dcterms:modified xsi:type="dcterms:W3CDTF">2026-10-08T16:09:53Z</dcterms:modified>
</cp:coreProperties>
</file>